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aldrin.dogani\Desktop\2026 DBF\Buxheti 2027-2029\"/>
    </mc:Choice>
  </mc:AlternateContent>
  <xr:revisionPtr revIDLastSave="0" documentId="13_ncr:1_{14C6C2C0-3AA7-42DE-B0A9-A2D599155397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Tabela 4.1 - 2027" sheetId="1" r:id="rId1"/>
    <sheet name="Tabela 4.1 - 2028" sheetId="2" r:id="rId2"/>
    <sheet name="Tabela 4.1 - 2029" sheetId="3" r:id="rId3"/>
    <sheet name="Tabela 4.2" sheetId="9" r:id="rId4"/>
    <sheet name="Tabela 4.2 - 2027" sheetId="5" r:id="rId5"/>
    <sheet name="Tabela 4.2 - 2028" sheetId="7" r:id="rId6"/>
    <sheet name="Tabela 4.2 - 2029" sheetId="8" r:id="rId7"/>
    <sheet name="Tabela 4.3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9" l="1"/>
  <c r="D12" i="9"/>
  <c r="E12" i="9"/>
  <c r="F12" i="9"/>
  <c r="E5" i="5"/>
  <c r="F5" i="5"/>
  <c r="D5" i="5"/>
  <c r="E12" i="5"/>
  <c r="F12" i="5"/>
  <c r="D12" i="5"/>
  <c r="D13" i="5"/>
  <c r="D30" i="7"/>
  <c r="D29" i="7"/>
  <c r="D28" i="7"/>
  <c r="D27" i="7"/>
  <c r="E35" i="7" l="1"/>
  <c r="F35" i="7"/>
  <c r="D13" i="7"/>
  <c r="D14" i="7"/>
  <c r="D15" i="7"/>
  <c r="D16" i="7"/>
  <c r="D17" i="7"/>
  <c r="D18" i="7"/>
  <c r="D19" i="7"/>
  <c r="D20" i="7"/>
  <c r="D36" i="7"/>
  <c r="D35" i="7" s="1"/>
  <c r="D14" i="5"/>
  <c r="D15" i="5"/>
  <c r="D16" i="5"/>
  <c r="D17" i="5"/>
  <c r="D18" i="5"/>
  <c r="D19" i="5"/>
  <c r="D20" i="5"/>
  <c r="D21" i="5"/>
  <c r="D42" i="8"/>
  <c r="E39" i="8"/>
  <c r="F39" i="8"/>
  <c r="D6" i="9"/>
  <c r="E6" i="9"/>
  <c r="F6" i="9"/>
  <c r="G7" i="9"/>
  <c r="G8" i="9"/>
  <c r="G9" i="9"/>
  <c r="D10" i="9"/>
  <c r="E10" i="9"/>
  <c r="F10" i="9"/>
  <c r="G11" i="9"/>
  <c r="G14" i="9"/>
  <c r="G15" i="9"/>
  <c r="G16" i="9"/>
  <c r="G17" i="9"/>
  <c r="G18" i="9"/>
  <c r="G12" i="9" s="1"/>
  <c r="G19" i="9"/>
  <c r="G20" i="9"/>
  <c r="G21" i="9"/>
  <c r="G22" i="9"/>
  <c r="G23" i="9"/>
  <c r="D24" i="9"/>
  <c r="E24" i="9"/>
  <c r="F24" i="9"/>
  <c r="G25" i="9"/>
  <c r="G26" i="9"/>
  <c r="G27" i="9"/>
  <c r="D28" i="9"/>
  <c r="E28" i="9"/>
  <c r="F28" i="9"/>
  <c r="G29" i="9"/>
  <c r="G30" i="9"/>
  <c r="D31" i="9"/>
  <c r="E31" i="9"/>
  <c r="F31" i="9"/>
  <c r="G32" i="9"/>
  <c r="G33" i="9"/>
  <c r="G34" i="9"/>
  <c r="G35" i="9"/>
  <c r="G36" i="9"/>
  <c r="G37" i="9"/>
  <c r="G38" i="9"/>
  <c r="G39" i="9"/>
  <c r="D40" i="9"/>
  <c r="E40" i="9"/>
  <c r="F40" i="9"/>
  <c r="G41" i="9"/>
  <c r="G42" i="9"/>
  <c r="G43" i="9"/>
  <c r="D44" i="9"/>
  <c r="E44" i="9"/>
  <c r="F44" i="9"/>
  <c r="G45" i="9"/>
  <c r="D46" i="9"/>
  <c r="E46" i="9"/>
  <c r="F46" i="9"/>
  <c r="G47" i="9"/>
  <c r="D48" i="9"/>
  <c r="E48" i="9"/>
  <c r="F48" i="9"/>
  <c r="G49" i="9"/>
  <c r="G50" i="9"/>
  <c r="G51" i="9"/>
  <c r="G52" i="9"/>
  <c r="G53" i="9"/>
  <c r="G54" i="9"/>
  <c r="D55" i="9"/>
  <c r="E55" i="9"/>
  <c r="F55" i="9"/>
  <c r="G56" i="9"/>
  <c r="D57" i="9"/>
  <c r="E57" i="9"/>
  <c r="F57" i="9"/>
  <c r="G58" i="9"/>
  <c r="G59" i="9"/>
  <c r="G60" i="9"/>
  <c r="G61" i="9"/>
  <c r="D62" i="9"/>
  <c r="E62" i="9"/>
  <c r="F62" i="9"/>
  <c r="G63" i="9"/>
  <c r="G64" i="9"/>
  <c r="G65" i="9"/>
  <c r="F35" i="8"/>
  <c r="E21" i="8"/>
  <c r="F21" i="8"/>
  <c r="E19" i="8"/>
  <c r="F19" i="8"/>
  <c r="E10" i="8"/>
  <c r="F10" i="8"/>
  <c r="E8" i="8"/>
  <c r="F8" i="8"/>
  <c r="E6" i="8"/>
  <c r="F6" i="8"/>
  <c r="D30" i="8"/>
  <c r="D29" i="8" s="1"/>
  <c r="D37" i="8"/>
  <c r="D38" i="8"/>
  <c r="E43" i="8"/>
  <c r="F43" i="8"/>
  <c r="F29" i="8"/>
  <c r="E29" i="8"/>
  <c r="E35" i="8"/>
  <c r="D22" i="8"/>
  <c r="D21" i="8" s="1"/>
  <c r="D36" i="8"/>
  <c r="D32" i="8"/>
  <c r="D31" i="8" s="1"/>
  <c r="D18" i="8"/>
  <c r="D20" i="8"/>
  <c r="D19" i="8" s="1"/>
  <c r="D46" i="8"/>
  <c r="D45" i="8"/>
  <c r="D44" i="8"/>
  <c r="D41" i="8"/>
  <c r="D40" i="8"/>
  <c r="D34" i="8"/>
  <c r="D33" i="8" s="1"/>
  <c r="F33" i="8"/>
  <c r="E33" i="8"/>
  <c r="F31" i="8"/>
  <c r="E31" i="8"/>
  <c r="D28" i="8"/>
  <c r="D27" i="8"/>
  <c r="D26" i="8"/>
  <c r="D25" i="8"/>
  <c r="D24" i="8"/>
  <c r="F23" i="8"/>
  <c r="E23" i="8"/>
  <c r="D17" i="8"/>
  <c r="D16" i="8"/>
  <c r="D15" i="8"/>
  <c r="D14" i="8"/>
  <c r="D13" i="8"/>
  <c r="D12" i="8"/>
  <c r="D11" i="8"/>
  <c r="D9" i="8"/>
  <c r="D8" i="8" s="1"/>
  <c r="D7" i="8"/>
  <c r="D6" i="8" s="1"/>
  <c r="F39" i="7"/>
  <c r="F37" i="7"/>
  <c r="F33" i="7"/>
  <c r="F6" i="7"/>
  <c r="F9" i="7"/>
  <c r="F11" i="7"/>
  <c r="F21" i="7"/>
  <c r="F23" i="7"/>
  <c r="E25" i="7"/>
  <c r="F25" i="7"/>
  <c r="D34" i="7"/>
  <c r="D33" i="7" s="1"/>
  <c r="D31" i="7"/>
  <c r="D32" i="7"/>
  <c r="D26" i="7"/>
  <c r="D24" i="7"/>
  <c r="D23" i="7" s="1"/>
  <c r="D22" i="7"/>
  <c r="D41" i="7"/>
  <c r="D42" i="7"/>
  <c r="D40" i="7"/>
  <c r="D44" i="7"/>
  <c r="D45" i="7"/>
  <c r="D47" i="7"/>
  <c r="D48" i="7"/>
  <c r="D49" i="7"/>
  <c r="F43" i="7"/>
  <c r="F46" i="7"/>
  <c r="E21" i="7"/>
  <c r="D12" i="7"/>
  <c r="D8" i="7"/>
  <c r="D7" i="7"/>
  <c r="E46" i="7"/>
  <c r="E43" i="7"/>
  <c r="E39" i="7"/>
  <c r="E37" i="7"/>
  <c r="E33" i="7"/>
  <c r="E23" i="7"/>
  <c r="E11" i="7"/>
  <c r="E9" i="7"/>
  <c r="E6" i="7"/>
  <c r="D8" i="6"/>
  <c r="E8" i="6"/>
  <c r="F8" i="6"/>
  <c r="G8" i="6"/>
  <c r="C8" i="6"/>
  <c r="D14" i="6"/>
  <c r="E14" i="6"/>
  <c r="F14" i="6"/>
  <c r="F5" i="6" s="1"/>
  <c r="G14" i="6"/>
  <c r="C14" i="6"/>
  <c r="D21" i="6"/>
  <c r="E21" i="6"/>
  <c r="F21" i="6"/>
  <c r="G21" i="6"/>
  <c r="C21" i="6"/>
  <c r="E50" i="5"/>
  <c r="D50" i="5"/>
  <c r="F47" i="5"/>
  <c r="E47" i="5"/>
  <c r="D47" i="5"/>
  <c r="F45" i="5"/>
  <c r="E45" i="5"/>
  <c r="D45" i="5"/>
  <c r="F39" i="5"/>
  <c r="E39" i="5"/>
  <c r="D39" i="5"/>
  <c r="F37" i="5"/>
  <c r="E37" i="5"/>
  <c r="D37" i="5"/>
  <c r="F34" i="5"/>
  <c r="E34" i="5"/>
  <c r="D34" i="5"/>
  <c r="F27" i="5"/>
  <c r="E27" i="5"/>
  <c r="D27" i="5"/>
  <c r="F25" i="5"/>
  <c r="E25" i="5"/>
  <c r="D25" i="5"/>
  <c r="F22" i="5"/>
  <c r="E22" i="5"/>
  <c r="D22" i="5"/>
  <c r="F10" i="5"/>
  <c r="E10" i="5"/>
  <c r="D10" i="5"/>
  <c r="F6" i="5"/>
  <c r="E6" i="5"/>
  <c r="D6" i="5"/>
  <c r="D39" i="8" l="1"/>
  <c r="E5" i="7"/>
  <c r="G62" i="9"/>
  <c r="G55" i="9"/>
  <c r="G10" i="9"/>
  <c r="G31" i="9"/>
  <c r="G44" i="9"/>
  <c r="G57" i="9"/>
  <c r="G46" i="9"/>
  <c r="D25" i="7"/>
  <c r="F5" i="7"/>
  <c r="D5" i="9"/>
  <c r="G48" i="9"/>
  <c r="E5" i="9"/>
  <c r="G40" i="9"/>
  <c r="G28" i="9"/>
  <c r="G24" i="9"/>
  <c r="F5" i="9"/>
  <c r="G6" i="9"/>
  <c r="E5" i="6"/>
  <c r="D43" i="8"/>
  <c r="F5" i="8"/>
  <c r="E5" i="8"/>
  <c r="D10" i="8"/>
  <c r="D23" i="8"/>
  <c r="D35" i="8"/>
  <c r="D39" i="7"/>
  <c r="D46" i="7"/>
  <c r="D43" i="7"/>
  <c r="D11" i="7"/>
  <c r="D6" i="7"/>
  <c r="D5" i="6"/>
  <c r="D4" i="6" s="1"/>
  <c r="C5" i="6"/>
  <c r="C4" i="6" s="1"/>
  <c r="G5" i="6"/>
  <c r="G4" i="6" s="1"/>
  <c r="F4" i="6"/>
  <c r="E4" i="6"/>
  <c r="D5" i="8" l="1"/>
  <c r="G5" i="9"/>
  <c r="O172" i="3"/>
  <c r="O171" i="3"/>
  <c r="N170" i="3"/>
  <c r="M170" i="3"/>
  <c r="L170" i="3"/>
  <c r="K170" i="3"/>
  <c r="J170" i="3"/>
  <c r="I170" i="3"/>
  <c r="O167" i="3"/>
  <c r="O166" i="3"/>
  <c r="N165" i="3"/>
  <c r="M165" i="3"/>
  <c r="L165" i="3"/>
  <c r="K165" i="3"/>
  <c r="J165" i="3"/>
  <c r="I165" i="3"/>
  <c r="O162" i="3"/>
  <c r="O161" i="3"/>
  <c r="N160" i="3"/>
  <c r="M160" i="3"/>
  <c r="L160" i="3"/>
  <c r="K160" i="3"/>
  <c r="J160" i="3"/>
  <c r="I160" i="3"/>
  <c r="O157" i="3"/>
  <c r="O156" i="3"/>
  <c r="N155" i="3"/>
  <c r="M155" i="3"/>
  <c r="L155" i="3"/>
  <c r="K155" i="3"/>
  <c r="J155" i="3"/>
  <c r="I155" i="3"/>
  <c r="N152" i="3"/>
  <c r="M152" i="3"/>
  <c r="L152" i="3"/>
  <c r="K152" i="3"/>
  <c r="J152" i="3"/>
  <c r="N151" i="3"/>
  <c r="M151" i="3"/>
  <c r="L151" i="3"/>
  <c r="K151" i="3"/>
  <c r="J151" i="3"/>
  <c r="I151" i="3"/>
  <c r="I150" i="3" s="1"/>
  <c r="O147" i="3"/>
  <c r="O142" i="3" s="1"/>
  <c r="O146" i="3"/>
  <c r="O141" i="3" s="1"/>
  <c r="N145" i="3"/>
  <c r="M145" i="3"/>
  <c r="L145" i="3"/>
  <c r="K145" i="3"/>
  <c r="J145" i="3"/>
  <c r="I145" i="3"/>
  <c r="N142" i="3"/>
  <c r="M142" i="3"/>
  <c r="L142" i="3"/>
  <c r="K142" i="3"/>
  <c r="J142" i="3"/>
  <c r="N141" i="3"/>
  <c r="M141" i="3"/>
  <c r="L141" i="3"/>
  <c r="K141" i="3"/>
  <c r="J141" i="3"/>
  <c r="I141" i="3"/>
  <c r="I140" i="3" s="1"/>
  <c r="O137" i="3"/>
  <c r="O136" i="3"/>
  <c r="N135" i="3"/>
  <c r="M135" i="3"/>
  <c r="L135" i="3"/>
  <c r="K135" i="3"/>
  <c r="J135" i="3"/>
  <c r="I135" i="3"/>
  <c r="O132" i="3"/>
  <c r="O127" i="3" s="1"/>
  <c r="O131" i="3"/>
  <c r="N130" i="3"/>
  <c r="M130" i="3"/>
  <c r="L130" i="3"/>
  <c r="K130" i="3"/>
  <c r="J130" i="3"/>
  <c r="I130" i="3"/>
  <c r="N127" i="3"/>
  <c r="M127" i="3"/>
  <c r="L127" i="3"/>
  <c r="K127" i="3"/>
  <c r="J127" i="3"/>
  <c r="N126" i="3"/>
  <c r="M126" i="3"/>
  <c r="L126" i="3"/>
  <c r="K126" i="3"/>
  <c r="J126" i="3"/>
  <c r="I126" i="3"/>
  <c r="I125" i="3" s="1"/>
  <c r="O122" i="3"/>
  <c r="O121" i="3"/>
  <c r="N120" i="3"/>
  <c r="M120" i="3"/>
  <c r="L120" i="3"/>
  <c r="K120" i="3"/>
  <c r="J120" i="3"/>
  <c r="I120" i="3"/>
  <c r="O117" i="3"/>
  <c r="O116" i="3"/>
  <c r="N115" i="3"/>
  <c r="M115" i="3"/>
  <c r="L115" i="3"/>
  <c r="K115" i="3"/>
  <c r="J115" i="3"/>
  <c r="I115" i="3"/>
  <c r="O112" i="3"/>
  <c r="N112" i="3"/>
  <c r="M112" i="3"/>
  <c r="L112" i="3"/>
  <c r="K112" i="3"/>
  <c r="J112" i="3"/>
  <c r="N111" i="3"/>
  <c r="M111" i="3"/>
  <c r="L111" i="3"/>
  <c r="K111" i="3"/>
  <c r="J111" i="3"/>
  <c r="I111" i="3"/>
  <c r="I110" i="3" s="1"/>
  <c r="O107" i="3"/>
  <c r="O102" i="3" s="1"/>
  <c r="O106" i="3"/>
  <c r="O101" i="3" s="1"/>
  <c r="N105" i="3"/>
  <c r="M105" i="3"/>
  <c r="L105" i="3"/>
  <c r="K105" i="3"/>
  <c r="J105" i="3"/>
  <c r="I105" i="3"/>
  <c r="N102" i="3"/>
  <c r="M102" i="3"/>
  <c r="L102" i="3"/>
  <c r="K102" i="3"/>
  <c r="J102" i="3"/>
  <c r="N101" i="3"/>
  <c r="M101" i="3"/>
  <c r="L101" i="3"/>
  <c r="K101" i="3"/>
  <c r="J101" i="3"/>
  <c r="I101" i="3"/>
  <c r="I100" i="3" s="1"/>
  <c r="O97" i="3"/>
  <c r="O92" i="3" s="1"/>
  <c r="O96" i="3"/>
  <c r="O91" i="3" s="1"/>
  <c r="N95" i="3"/>
  <c r="M95" i="3"/>
  <c r="L95" i="3"/>
  <c r="K95" i="3"/>
  <c r="J95" i="3"/>
  <c r="I95" i="3"/>
  <c r="N92" i="3"/>
  <c r="M92" i="3"/>
  <c r="L92" i="3"/>
  <c r="K92" i="3"/>
  <c r="J92" i="3"/>
  <c r="N91" i="3"/>
  <c r="N90" i="3" s="1"/>
  <c r="M91" i="3"/>
  <c r="L91" i="3"/>
  <c r="K91" i="3"/>
  <c r="J91" i="3"/>
  <c r="I91" i="3"/>
  <c r="I90" i="3" s="1"/>
  <c r="O87" i="3"/>
  <c r="O86" i="3"/>
  <c r="O81" i="3" s="1"/>
  <c r="N85" i="3"/>
  <c r="M85" i="3"/>
  <c r="L85" i="3"/>
  <c r="K85" i="3"/>
  <c r="J85" i="3"/>
  <c r="I85" i="3"/>
  <c r="O82" i="3"/>
  <c r="N82" i="3"/>
  <c r="M82" i="3"/>
  <c r="L82" i="3"/>
  <c r="K82" i="3"/>
  <c r="J82" i="3"/>
  <c r="N81" i="3"/>
  <c r="M81" i="3"/>
  <c r="L81" i="3"/>
  <c r="K81" i="3"/>
  <c r="J81" i="3"/>
  <c r="I81" i="3"/>
  <c r="I80" i="3" s="1"/>
  <c r="O77" i="3"/>
  <c r="O72" i="3" s="1"/>
  <c r="O76" i="3"/>
  <c r="O71" i="3" s="1"/>
  <c r="N75" i="3"/>
  <c r="M75" i="3"/>
  <c r="L75" i="3"/>
  <c r="K75" i="3"/>
  <c r="J75" i="3"/>
  <c r="I75" i="3"/>
  <c r="N72" i="3"/>
  <c r="M72" i="3"/>
  <c r="L72" i="3"/>
  <c r="K72" i="3"/>
  <c r="J72" i="3"/>
  <c r="N71" i="3"/>
  <c r="M71" i="3"/>
  <c r="L71" i="3"/>
  <c r="K71" i="3"/>
  <c r="J71" i="3"/>
  <c r="I71" i="3"/>
  <c r="I70" i="3" s="1"/>
  <c r="O67" i="3"/>
  <c r="O66" i="3"/>
  <c r="N65" i="3"/>
  <c r="M65" i="3"/>
  <c r="L65" i="3"/>
  <c r="K65" i="3"/>
  <c r="J65" i="3"/>
  <c r="I65" i="3"/>
  <c r="O62" i="3"/>
  <c r="O57" i="3" s="1"/>
  <c r="O61" i="3"/>
  <c r="N60" i="3"/>
  <c r="M60" i="3"/>
  <c r="L60" i="3"/>
  <c r="K60" i="3"/>
  <c r="J60" i="3"/>
  <c r="I60" i="3"/>
  <c r="N57" i="3"/>
  <c r="N55" i="3" s="1"/>
  <c r="M57" i="3"/>
  <c r="L57" i="3"/>
  <c r="K57" i="3"/>
  <c r="J57" i="3"/>
  <c r="N56" i="3"/>
  <c r="M56" i="3"/>
  <c r="L56" i="3"/>
  <c r="K56" i="3"/>
  <c r="J56" i="3"/>
  <c r="I56" i="3"/>
  <c r="I55" i="3" s="1"/>
  <c r="O52" i="3"/>
  <c r="O47" i="3" s="1"/>
  <c r="O51" i="3"/>
  <c r="O46" i="3" s="1"/>
  <c r="N50" i="3"/>
  <c r="M50" i="3"/>
  <c r="L50" i="3"/>
  <c r="K50" i="3"/>
  <c r="J50" i="3"/>
  <c r="I50" i="3"/>
  <c r="N47" i="3"/>
  <c r="M47" i="3"/>
  <c r="L47" i="3"/>
  <c r="K47" i="3"/>
  <c r="J47" i="3"/>
  <c r="N46" i="3"/>
  <c r="M46" i="3"/>
  <c r="L46" i="3"/>
  <c r="K46" i="3"/>
  <c r="J46" i="3"/>
  <c r="I46" i="3"/>
  <c r="I45" i="3" s="1"/>
  <c r="O42" i="3"/>
  <c r="O37" i="3" s="1"/>
  <c r="O41" i="3"/>
  <c r="O36" i="3" s="1"/>
  <c r="N40" i="3"/>
  <c r="M40" i="3"/>
  <c r="L40" i="3"/>
  <c r="K40" i="3"/>
  <c r="J40" i="3"/>
  <c r="I40" i="3"/>
  <c r="N37" i="3"/>
  <c r="M37" i="3"/>
  <c r="L37" i="3"/>
  <c r="K37" i="3"/>
  <c r="J37" i="3"/>
  <c r="N36" i="3"/>
  <c r="M36" i="3"/>
  <c r="L36" i="3"/>
  <c r="K36" i="3"/>
  <c r="J36" i="3"/>
  <c r="I36" i="3"/>
  <c r="I35" i="3" s="1"/>
  <c r="O32" i="3"/>
  <c r="O31" i="3"/>
  <c r="N30" i="3"/>
  <c r="M30" i="3"/>
  <c r="L30" i="3"/>
  <c r="K30" i="3"/>
  <c r="J30" i="3"/>
  <c r="I30" i="3"/>
  <c r="O27" i="3"/>
  <c r="O26" i="3"/>
  <c r="N25" i="3"/>
  <c r="M25" i="3"/>
  <c r="L25" i="3"/>
  <c r="K25" i="3"/>
  <c r="J25" i="3"/>
  <c r="I25" i="3"/>
  <c r="N22" i="3"/>
  <c r="M22" i="3"/>
  <c r="L22" i="3"/>
  <c r="K22" i="3"/>
  <c r="J22" i="3"/>
  <c r="N21" i="3"/>
  <c r="M21" i="3"/>
  <c r="L21" i="3"/>
  <c r="K21" i="3"/>
  <c r="J21" i="3"/>
  <c r="I21" i="3"/>
  <c r="I20" i="3" s="1"/>
  <c r="O17" i="3"/>
  <c r="O12" i="3" s="1"/>
  <c r="O16" i="3"/>
  <c r="O11" i="3" s="1"/>
  <c r="N15" i="3"/>
  <c r="M15" i="3"/>
  <c r="L15" i="3"/>
  <c r="K15" i="3"/>
  <c r="J15" i="3"/>
  <c r="I15" i="3"/>
  <c r="N12" i="3"/>
  <c r="M12" i="3"/>
  <c r="L12" i="3"/>
  <c r="K12" i="3"/>
  <c r="J12" i="3"/>
  <c r="N11" i="3"/>
  <c r="M11" i="3"/>
  <c r="L11" i="3"/>
  <c r="K11" i="3"/>
  <c r="J11" i="3"/>
  <c r="I11" i="3"/>
  <c r="I10" i="3" s="1"/>
  <c r="O172" i="2"/>
  <c r="O171" i="2"/>
  <c r="N170" i="2"/>
  <c r="M170" i="2"/>
  <c r="L170" i="2"/>
  <c r="K170" i="2"/>
  <c r="J170" i="2"/>
  <c r="I170" i="2"/>
  <c r="O167" i="2"/>
  <c r="O166" i="2"/>
  <c r="N165" i="2"/>
  <c r="M165" i="2"/>
  <c r="L165" i="2"/>
  <c r="K165" i="2"/>
  <c r="J165" i="2"/>
  <c r="I165" i="2"/>
  <c r="O162" i="2"/>
  <c r="O161" i="2"/>
  <c r="N160" i="2"/>
  <c r="M160" i="2"/>
  <c r="L160" i="2"/>
  <c r="K160" i="2"/>
  <c r="J160" i="2"/>
  <c r="I160" i="2"/>
  <c r="O157" i="2"/>
  <c r="O156" i="2"/>
  <c r="N155" i="2"/>
  <c r="M155" i="2"/>
  <c r="L155" i="2"/>
  <c r="K155" i="2"/>
  <c r="J155" i="2"/>
  <c r="I155" i="2"/>
  <c r="N152" i="2"/>
  <c r="M152" i="2"/>
  <c r="L152" i="2"/>
  <c r="K152" i="2"/>
  <c r="J152" i="2"/>
  <c r="N151" i="2"/>
  <c r="M151" i="2"/>
  <c r="L151" i="2"/>
  <c r="K151" i="2"/>
  <c r="J151" i="2"/>
  <c r="I151" i="2"/>
  <c r="I150" i="2" s="1"/>
  <c r="O147" i="2"/>
  <c r="O146" i="2"/>
  <c r="O141" i="2" s="1"/>
  <c r="N145" i="2"/>
  <c r="M145" i="2"/>
  <c r="L145" i="2"/>
  <c r="K145" i="2"/>
  <c r="J145" i="2"/>
  <c r="I145" i="2"/>
  <c r="O142" i="2"/>
  <c r="N142" i="2"/>
  <c r="M142" i="2"/>
  <c r="L142" i="2"/>
  <c r="K142" i="2"/>
  <c r="J142" i="2"/>
  <c r="N141" i="2"/>
  <c r="M141" i="2"/>
  <c r="L141" i="2"/>
  <c r="K141" i="2"/>
  <c r="J141" i="2"/>
  <c r="I141" i="2"/>
  <c r="I140" i="2" s="1"/>
  <c r="O137" i="2"/>
  <c r="O136" i="2"/>
  <c r="N135" i="2"/>
  <c r="M135" i="2"/>
  <c r="L135" i="2"/>
  <c r="K135" i="2"/>
  <c r="J135" i="2"/>
  <c r="I135" i="2"/>
  <c r="O132" i="2"/>
  <c r="O131" i="2"/>
  <c r="N130" i="2"/>
  <c r="M130" i="2"/>
  <c r="L130" i="2"/>
  <c r="K130" i="2"/>
  <c r="J130" i="2"/>
  <c r="I130" i="2"/>
  <c r="N127" i="2"/>
  <c r="M127" i="2"/>
  <c r="L127" i="2"/>
  <c r="K127" i="2"/>
  <c r="J127" i="2"/>
  <c r="N126" i="2"/>
  <c r="M126" i="2"/>
  <c r="L126" i="2"/>
  <c r="K126" i="2"/>
  <c r="J126" i="2"/>
  <c r="I126" i="2"/>
  <c r="I125" i="2" s="1"/>
  <c r="O122" i="2"/>
  <c r="O121" i="2"/>
  <c r="N120" i="2"/>
  <c r="M120" i="2"/>
  <c r="L120" i="2"/>
  <c r="K120" i="2"/>
  <c r="J120" i="2"/>
  <c r="I120" i="2"/>
  <c r="O117" i="2"/>
  <c r="O112" i="2" s="1"/>
  <c r="O116" i="2"/>
  <c r="O111" i="2" s="1"/>
  <c r="N115" i="2"/>
  <c r="M115" i="2"/>
  <c r="L115" i="2"/>
  <c r="K115" i="2"/>
  <c r="J115" i="2"/>
  <c r="I115" i="2"/>
  <c r="N112" i="2"/>
  <c r="M112" i="2"/>
  <c r="L112" i="2"/>
  <c r="K112" i="2"/>
  <c r="J112" i="2"/>
  <c r="N111" i="2"/>
  <c r="M111" i="2"/>
  <c r="L111" i="2"/>
  <c r="K111" i="2"/>
  <c r="J111" i="2"/>
  <c r="I111" i="2"/>
  <c r="I110" i="2" s="1"/>
  <c r="O107" i="2"/>
  <c r="O102" i="2" s="1"/>
  <c r="O106" i="2"/>
  <c r="O101" i="2" s="1"/>
  <c r="N105" i="2"/>
  <c r="M105" i="2"/>
  <c r="L105" i="2"/>
  <c r="K105" i="2"/>
  <c r="J105" i="2"/>
  <c r="I105" i="2"/>
  <c r="N102" i="2"/>
  <c r="M102" i="2"/>
  <c r="L102" i="2"/>
  <c r="K102" i="2"/>
  <c r="J102" i="2"/>
  <c r="N101" i="2"/>
  <c r="M101" i="2"/>
  <c r="L101" i="2"/>
  <c r="K101" i="2"/>
  <c r="J101" i="2"/>
  <c r="I101" i="2"/>
  <c r="I100" i="2" s="1"/>
  <c r="O97" i="2"/>
  <c r="O92" i="2" s="1"/>
  <c r="O96" i="2"/>
  <c r="O91" i="2" s="1"/>
  <c r="N95" i="2"/>
  <c r="M95" i="2"/>
  <c r="L95" i="2"/>
  <c r="K95" i="2"/>
  <c r="J95" i="2"/>
  <c r="I95" i="2"/>
  <c r="N92" i="2"/>
  <c r="M92" i="2"/>
  <c r="L92" i="2"/>
  <c r="K92" i="2"/>
  <c r="J92" i="2"/>
  <c r="N91" i="2"/>
  <c r="M91" i="2"/>
  <c r="L91" i="2"/>
  <c r="K91" i="2"/>
  <c r="J91" i="2"/>
  <c r="I91" i="2"/>
  <c r="I90" i="2" s="1"/>
  <c r="O87" i="2"/>
  <c r="O82" i="2" s="1"/>
  <c r="O86" i="2"/>
  <c r="O81" i="2" s="1"/>
  <c r="N85" i="2"/>
  <c r="M85" i="2"/>
  <c r="L85" i="2"/>
  <c r="K85" i="2"/>
  <c r="J85" i="2"/>
  <c r="I85" i="2"/>
  <c r="N82" i="2"/>
  <c r="M82" i="2"/>
  <c r="L82" i="2"/>
  <c r="K82" i="2"/>
  <c r="J82" i="2"/>
  <c r="N81" i="2"/>
  <c r="M81" i="2"/>
  <c r="L81" i="2"/>
  <c r="K81" i="2"/>
  <c r="J81" i="2"/>
  <c r="I81" i="2"/>
  <c r="I80" i="2" s="1"/>
  <c r="O77" i="2"/>
  <c r="O76" i="2"/>
  <c r="O71" i="2" s="1"/>
  <c r="N75" i="2"/>
  <c r="M75" i="2"/>
  <c r="L75" i="2"/>
  <c r="K75" i="2"/>
  <c r="J75" i="2"/>
  <c r="I75" i="2"/>
  <c r="O72" i="2"/>
  <c r="N72" i="2"/>
  <c r="M72" i="2"/>
  <c r="L72" i="2"/>
  <c r="K72" i="2"/>
  <c r="J72" i="2"/>
  <c r="N71" i="2"/>
  <c r="M71" i="2"/>
  <c r="L71" i="2"/>
  <c r="K71" i="2"/>
  <c r="J71" i="2"/>
  <c r="I71" i="2"/>
  <c r="I70" i="2" s="1"/>
  <c r="O67" i="2"/>
  <c r="O66" i="2"/>
  <c r="N65" i="2"/>
  <c r="M65" i="2"/>
  <c r="L65" i="2"/>
  <c r="K65" i="2"/>
  <c r="J65" i="2"/>
  <c r="I65" i="2"/>
  <c r="O62" i="2"/>
  <c r="O61" i="2"/>
  <c r="N60" i="2"/>
  <c r="M60" i="2"/>
  <c r="L60" i="2"/>
  <c r="K60" i="2"/>
  <c r="J60" i="2"/>
  <c r="I60" i="2"/>
  <c r="N57" i="2"/>
  <c r="M57" i="2"/>
  <c r="L57" i="2"/>
  <c r="K57" i="2"/>
  <c r="J57" i="2"/>
  <c r="N56" i="2"/>
  <c r="M56" i="2"/>
  <c r="L56" i="2"/>
  <c r="K56" i="2"/>
  <c r="J56" i="2"/>
  <c r="I56" i="2"/>
  <c r="I55" i="2" s="1"/>
  <c r="O52" i="2"/>
  <c r="O51" i="2"/>
  <c r="O46" i="2" s="1"/>
  <c r="N50" i="2"/>
  <c r="M50" i="2"/>
  <c r="L50" i="2"/>
  <c r="K50" i="2"/>
  <c r="J50" i="2"/>
  <c r="I50" i="2"/>
  <c r="O47" i="2"/>
  <c r="N47" i="2"/>
  <c r="M47" i="2"/>
  <c r="L47" i="2"/>
  <c r="K47" i="2"/>
  <c r="J47" i="2"/>
  <c r="N46" i="2"/>
  <c r="M46" i="2"/>
  <c r="L46" i="2"/>
  <c r="K46" i="2"/>
  <c r="J46" i="2"/>
  <c r="I46" i="2"/>
  <c r="O42" i="2"/>
  <c r="O37" i="2" s="1"/>
  <c r="O41" i="2"/>
  <c r="O36" i="2" s="1"/>
  <c r="N40" i="2"/>
  <c r="M40" i="2"/>
  <c r="L40" i="2"/>
  <c r="K40" i="2"/>
  <c r="J40" i="2"/>
  <c r="I40" i="2"/>
  <c r="N37" i="2"/>
  <c r="M37" i="2"/>
  <c r="L37" i="2"/>
  <c r="K37" i="2"/>
  <c r="J37" i="2"/>
  <c r="N36" i="2"/>
  <c r="M36" i="2"/>
  <c r="L36" i="2"/>
  <c r="K36" i="2"/>
  <c r="J36" i="2"/>
  <c r="I36" i="2"/>
  <c r="I35" i="2" s="1"/>
  <c r="O32" i="2"/>
  <c r="O31" i="2"/>
  <c r="N30" i="2"/>
  <c r="M30" i="2"/>
  <c r="L30" i="2"/>
  <c r="K30" i="2"/>
  <c r="J30" i="2"/>
  <c r="I30" i="2"/>
  <c r="O27" i="2"/>
  <c r="O22" i="2" s="1"/>
  <c r="O26" i="2"/>
  <c r="N25" i="2"/>
  <c r="M25" i="2"/>
  <c r="L25" i="2"/>
  <c r="K25" i="2"/>
  <c r="J25" i="2"/>
  <c r="I25" i="2"/>
  <c r="N22" i="2"/>
  <c r="M22" i="2"/>
  <c r="L22" i="2"/>
  <c r="K22" i="2"/>
  <c r="J22" i="2"/>
  <c r="N21" i="2"/>
  <c r="M21" i="2"/>
  <c r="L21" i="2"/>
  <c r="K21" i="2"/>
  <c r="J21" i="2"/>
  <c r="I21" i="2"/>
  <c r="I20" i="2" s="1"/>
  <c r="O17" i="2"/>
  <c r="O12" i="2" s="1"/>
  <c r="O16" i="2"/>
  <c r="O11" i="2" s="1"/>
  <c r="N15" i="2"/>
  <c r="M15" i="2"/>
  <c r="L15" i="2"/>
  <c r="K15" i="2"/>
  <c r="J15" i="2"/>
  <c r="I15" i="2"/>
  <c r="N12" i="2"/>
  <c r="M12" i="2"/>
  <c r="L12" i="2"/>
  <c r="K12" i="2"/>
  <c r="J12" i="2"/>
  <c r="N11" i="2"/>
  <c r="M11" i="2"/>
  <c r="L11" i="2"/>
  <c r="K11" i="2"/>
  <c r="J11" i="2"/>
  <c r="I11" i="2"/>
  <c r="I10" i="2" s="1"/>
  <c r="O172" i="1"/>
  <c r="O171" i="1"/>
  <c r="N170" i="1"/>
  <c r="M170" i="1"/>
  <c r="L170" i="1"/>
  <c r="K170" i="1"/>
  <c r="J170" i="1"/>
  <c r="I170" i="1"/>
  <c r="O167" i="1"/>
  <c r="O166" i="1"/>
  <c r="N165" i="1"/>
  <c r="M165" i="1"/>
  <c r="L165" i="1"/>
  <c r="K165" i="1"/>
  <c r="J165" i="1"/>
  <c r="I165" i="1"/>
  <c r="O162" i="1"/>
  <c r="O161" i="1"/>
  <c r="N160" i="1"/>
  <c r="M160" i="1"/>
  <c r="L160" i="1"/>
  <c r="K160" i="1"/>
  <c r="J160" i="1"/>
  <c r="I160" i="1"/>
  <c r="O157" i="1"/>
  <c r="O156" i="1"/>
  <c r="N155" i="1"/>
  <c r="M155" i="1"/>
  <c r="L155" i="1"/>
  <c r="K155" i="1"/>
  <c r="J155" i="1"/>
  <c r="I155" i="1"/>
  <c r="N152" i="1"/>
  <c r="M152" i="1"/>
  <c r="L152" i="1"/>
  <c r="K152" i="1"/>
  <c r="J152" i="1"/>
  <c r="N151" i="1"/>
  <c r="M151" i="1"/>
  <c r="L151" i="1"/>
  <c r="K151" i="1"/>
  <c r="J151" i="1"/>
  <c r="I151" i="1"/>
  <c r="I150" i="1" s="1"/>
  <c r="O147" i="1"/>
  <c r="O146" i="1"/>
  <c r="N145" i="1"/>
  <c r="M145" i="1"/>
  <c r="L145" i="1"/>
  <c r="K145" i="1"/>
  <c r="J145" i="1"/>
  <c r="I145" i="1"/>
  <c r="N142" i="1"/>
  <c r="M142" i="1"/>
  <c r="M140" i="1" s="1"/>
  <c r="L142" i="1"/>
  <c r="K142" i="1"/>
  <c r="J142" i="1"/>
  <c r="N141" i="1"/>
  <c r="M141" i="1"/>
  <c r="L141" i="1"/>
  <c r="K141" i="1"/>
  <c r="J141" i="1"/>
  <c r="I141" i="1"/>
  <c r="I140" i="1" s="1"/>
  <c r="O137" i="1"/>
  <c r="O136" i="1"/>
  <c r="N135" i="1"/>
  <c r="M135" i="1"/>
  <c r="L135" i="1"/>
  <c r="K135" i="1"/>
  <c r="J135" i="1"/>
  <c r="I135" i="1"/>
  <c r="O132" i="1"/>
  <c r="O131" i="1"/>
  <c r="N130" i="1"/>
  <c r="M130" i="1"/>
  <c r="L130" i="1"/>
  <c r="K130" i="1"/>
  <c r="J130" i="1"/>
  <c r="I130" i="1"/>
  <c r="N127" i="1"/>
  <c r="M127" i="1"/>
  <c r="M125" i="1" s="1"/>
  <c r="L127" i="1"/>
  <c r="K127" i="1"/>
  <c r="J127" i="1"/>
  <c r="N126" i="1"/>
  <c r="M126" i="1"/>
  <c r="L126" i="1"/>
  <c r="K126" i="1"/>
  <c r="J126" i="1"/>
  <c r="I126" i="1"/>
  <c r="I125" i="1" s="1"/>
  <c r="O122" i="1"/>
  <c r="O121" i="1"/>
  <c r="N120" i="1"/>
  <c r="M120" i="1"/>
  <c r="L120" i="1"/>
  <c r="K120" i="1"/>
  <c r="J120" i="1"/>
  <c r="I120" i="1"/>
  <c r="O117" i="1"/>
  <c r="O116" i="1"/>
  <c r="N115" i="1"/>
  <c r="M115" i="1"/>
  <c r="L115" i="1"/>
  <c r="K115" i="1"/>
  <c r="J115" i="1"/>
  <c r="I115" i="1"/>
  <c r="N112" i="1"/>
  <c r="M112" i="1"/>
  <c r="L112" i="1"/>
  <c r="K112" i="1"/>
  <c r="J112" i="1"/>
  <c r="N111" i="1"/>
  <c r="N110" i="1" s="1"/>
  <c r="M111" i="1"/>
  <c r="L111" i="1"/>
  <c r="K111" i="1"/>
  <c r="J111" i="1"/>
  <c r="I111" i="1"/>
  <c r="I110" i="1" s="1"/>
  <c r="O107" i="1"/>
  <c r="O106" i="1"/>
  <c r="N105" i="1"/>
  <c r="M105" i="1"/>
  <c r="L105" i="1"/>
  <c r="K105" i="1"/>
  <c r="J105" i="1"/>
  <c r="I105" i="1"/>
  <c r="N102" i="1"/>
  <c r="M102" i="1"/>
  <c r="L102" i="1"/>
  <c r="K102" i="1"/>
  <c r="J102" i="1"/>
  <c r="N101" i="1"/>
  <c r="M101" i="1"/>
  <c r="L101" i="1"/>
  <c r="K101" i="1"/>
  <c r="J101" i="1"/>
  <c r="I101" i="1"/>
  <c r="I100" i="1" s="1"/>
  <c r="O97" i="1"/>
  <c r="O96" i="1"/>
  <c r="N95" i="1"/>
  <c r="M95" i="1"/>
  <c r="L95" i="1"/>
  <c r="K95" i="1"/>
  <c r="J95" i="1"/>
  <c r="I95" i="1"/>
  <c r="N92" i="1"/>
  <c r="M92" i="1"/>
  <c r="L92" i="1"/>
  <c r="K92" i="1"/>
  <c r="J92" i="1"/>
  <c r="N91" i="1"/>
  <c r="M91" i="1"/>
  <c r="L91" i="1"/>
  <c r="K91" i="1"/>
  <c r="J91" i="1"/>
  <c r="I91" i="1"/>
  <c r="I90" i="1" s="1"/>
  <c r="O87" i="1"/>
  <c r="O86" i="1"/>
  <c r="N85" i="1"/>
  <c r="M85" i="1"/>
  <c r="L85" i="1"/>
  <c r="K85" i="1"/>
  <c r="J85" i="1"/>
  <c r="I85" i="1"/>
  <c r="N82" i="1"/>
  <c r="M82" i="1"/>
  <c r="L82" i="1"/>
  <c r="K82" i="1"/>
  <c r="J82" i="1"/>
  <c r="N81" i="1"/>
  <c r="M81" i="1"/>
  <c r="L81" i="1"/>
  <c r="K81" i="1"/>
  <c r="J81" i="1"/>
  <c r="J80" i="1" s="1"/>
  <c r="I81" i="1"/>
  <c r="I80" i="1" s="1"/>
  <c r="O77" i="1"/>
  <c r="O76" i="1"/>
  <c r="O75" i="1" s="1"/>
  <c r="N75" i="1"/>
  <c r="M75" i="1"/>
  <c r="L75" i="1"/>
  <c r="K75" i="1"/>
  <c r="J75" i="1"/>
  <c r="I75" i="1"/>
  <c r="N72" i="1"/>
  <c r="M72" i="1"/>
  <c r="L72" i="1"/>
  <c r="K72" i="1"/>
  <c r="J72" i="1"/>
  <c r="N71" i="1"/>
  <c r="M71" i="1"/>
  <c r="L71" i="1"/>
  <c r="K71" i="1"/>
  <c r="J71" i="1"/>
  <c r="J70" i="1" s="1"/>
  <c r="I71" i="1"/>
  <c r="I70" i="1" s="1"/>
  <c r="O67" i="1"/>
  <c r="O66" i="1"/>
  <c r="N65" i="1"/>
  <c r="M65" i="1"/>
  <c r="L65" i="1"/>
  <c r="K65" i="1"/>
  <c r="J65" i="1"/>
  <c r="I65" i="1"/>
  <c r="O62" i="1"/>
  <c r="O61" i="1"/>
  <c r="N60" i="1"/>
  <c r="M60" i="1"/>
  <c r="L60" i="1"/>
  <c r="K60" i="1"/>
  <c r="J60" i="1"/>
  <c r="I60" i="1"/>
  <c r="N57" i="1"/>
  <c r="N55" i="1" s="1"/>
  <c r="M57" i="1"/>
  <c r="L57" i="1"/>
  <c r="K57" i="1"/>
  <c r="J57" i="1"/>
  <c r="N56" i="1"/>
  <c r="M56" i="1"/>
  <c r="L56" i="1"/>
  <c r="L55" i="1" s="1"/>
  <c r="K56" i="1"/>
  <c r="J56" i="1"/>
  <c r="I56" i="1"/>
  <c r="I55" i="1" s="1"/>
  <c r="O52" i="1"/>
  <c r="O51" i="1"/>
  <c r="N50" i="1"/>
  <c r="M50" i="1"/>
  <c r="L50" i="1"/>
  <c r="K50" i="1"/>
  <c r="J50" i="1"/>
  <c r="I50" i="1"/>
  <c r="N47" i="1"/>
  <c r="M47" i="1"/>
  <c r="L47" i="1"/>
  <c r="L45" i="1" s="1"/>
  <c r="K47" i="1"/>
  <c r="J47" i="1"/>
  <c r="N46" i="1"/>
  <c r="M46" i="1"/>
  <c r="L46" i="1"/>
  <c r="K46" i="1"/>
  <c r="J46" i="1"/>
  <c r="I46" i="1"/>
  <c r="I45" i="1" s="1"/>
  <c r="O42" i="1"/>
  <c r="O41" i="1"/>
  <c r="N40" i="1"/>
  <c r="M40" i="1"/>
  <c r="L40" i="1"/>
  <c r="K40" i="1"/>
  <c r="J40" i="1"/>
  <c r="I40" i="1"/>
  <c r="N37" i="1"/>
  <c r="M37" i="1"/>
  <c r="L37" i="1"/>
  <c r="K37" i="1"/>
  <c r="J37" i="1"/>
  <c r="J35" i="1" s="1"/>
  <c r="N36" i="1"/>
  <c r="M36" i="1"/>
  <c r="M35" i="1" s="1"/>
  <c r="L36" i="1"/>
  <c r="K36" i="1"/>
  <c r="J36" i="1"/>
  <c r="I36" i="1"/>
  <c r="I35" i="1" s="1"/>
  <c r="O32" i="1"/>
  <c r="O31" i="1"/>
  <c r="N30" i="1"/>
  <c r="M30" i="1"/>
  <c r="L30" i="1"/>
  <c r="K30" i="1"/>
  <c r="J30" i="1"/>
  <c r="I30" i="1"/>
  <c r="O27" i="1"/>
  <c r="O26" i="1"/>
  <c r="N25" i="1"/>
  <c r="M25" i="1"/>
  <c r="L25" i="1"/>
  <c r="K25" i="1"/>
  <c r="J25" i="1"/>
  <c r="I25" i="1"/>
  <c r="N22" i="1"/>
  <c r="M22" i="1"/>
  <c r="L22" i="1"/>
  <c r="K22" i="1"/>
  <c r="J22" i="1"/>
  <c r="N21" i="1"/>
  <c r="M21" i="1"/>
  <c r="L21" i="1"/>
  <c r="K21" i="1"/>
  <c r="J21" i="1"/>
  <c r="I21" i="1"/>
  <c r="I20" i="1" s="1"/>
  <c r="O17" i="1"/>
  <c r="O16" i="1"/>
  <c r="N15" i="1"/>
  <c r="M15" i="1"/>
  <c r="L15" i="1"/>
  <c r="K15" i="1"/>
  <c r="J15" i="1"/>
  <c r="I15" i="1"/>
  <c r="N12" i="1"/>
  <c r="M12" i="1"/>
  <c r="L12" i="1"/>
  <c r="K12" i="1"/>
  <c r="J12" i="1"/>
  <c r="N11" i="1"/>
  <c r="M11" i="1"/>
  <c r="L11" i="1"/>
  <c r="K11" i="1"/>
  <c r="J11" i="1"/>
  <c r="I11" i="1"/>
  <c r="I10" i="1" s="1"/>
  <c r="K45" i="1" l="1"/>
  <c r="N45" i="1"/>
  <c r="J10" i="1"/>
  <c r="M10" i="1"/>
  <c r="O56" i="3"/>
  <c r="O56" i="2"/>
  <c r="N80" i="1"/>
  <c r="L125" i="1"/>
  <c r="J45" i="1"/>
  <c r="N90" i="1"/>
  <c r="O111" i="3"/>
  <c r="L150" i="3"/>
  <c r="O57" i="2"/>
  <c r="O22" i="3"/>
  <c r="M110" i="1"/>
  <c r="N125" i="1"/>
  <c r="O130" i="1"/>
  <c r="K150" i="1"/>
  <c r="L10" i="3"/>
  <c r="O126" i="2"/>
  <c r="M70" i="1"/>
  <c r="O21" i="2"/>
  <c r="K35" i="2"/>
  <c r="O151" i="3"/>
  <c r="K10" i="2"/>
  <c r="N20" i="1"/>
  <c r="K35" i="1"/>
  <c r="O50" i="1"/>
  <c r="K90" i="1"/>
  <c r="N140" i="1"/>
  <c r="N150" i="1"/>
  <c r="L10" i="2"/>
  <c r="O71" i="1"/>
  <c r="O60" i="1"/>
  <c r="J45" i="3"/>
  <c r="M150" i="3"/>
  <c r="K70" i="3"/>
  <c r="N110" i="3"/>
  <c r="O15" i="1"/>
  <c r="M20" i="1"/>
  <c r="L70" i="1"/>
  <c r="O82" i="1"/>
  <c r="N100" i="1"/>
  <c r="L150" i="1"/>
  <c r="O30" i="1"/>
  <c r="N70" i="1"/>
  <c r="K80" i="1"/>
  <c r="L110" i="1"/>
  <c r="O145" i="1"/>
  <c r="M150" i="1"/>
  <c r="L80" i="1"/>
  <c r="J125" i="1"/>
  <c r="K125" i="1"/>
  <c r="O155" i="1"/>
  <c r="O160" i="1"/>
  <c r="O165" i="1"/>
  <c r="O170" i="1"/>
  <c r="O81" i="1"/>
  <c r="O80" i="1" s="1"/>
  <c r="K20" i="1"/>
  <c r="O85" i="1"/>
  <c r="K90" i="2"/>
  <c r="N140" i="2"/>
  <c r="L90" i="2"/>
  <c r="J125" i="2"/>
  <c r="J80" i="2"/>
  <c r="M20" i="2"/>
  <c r="N90" i="2"/>
  <c r="N80" i="2"/>
  <c r="N10" i="2"/>
  <c r="K20" i="2"/>
  <c r="L70" i="2"/>
  <c r="J90" i="2"/>
  <c r="N100" i="2"/>
  <c r="O21" i="3"/>
  <c r="M20" i="3"/>
  <c r="O50" i="3"/>
  <c r="O45" i="3" s="1"/>
  <c r="N125" i="3"/>
  <c r="K80" i="3"/>
  <c r="L35" i="3"/>
  <c r="L110" i="3"/>
  <c r="M35" i="3"/>
  <c r="N150" i="3"/>
  <c r="L70" i="3"/>
  <c r="M110" i="3"/>
  <c r="J55" i="3"/>
  <c r="J80" i="3"/>
  <c r="J100" i="3"/>
  <c r="J125" i="3"/>
  <c r="M125" i="3"/>
  <c r="N20" i="3"/>
  <c r="J6" i="3"/>
  <c r="N10" i="3"/>
  <c r="O155" i="3"/>
  <c r="O160" i="3"/>
  <c r="M7" i="3"/>
  <c r="N35" i="3"/>
  <c r="J35" i="3"/>
  <c r="M100" i="3"/>
  <c r="K110" i="3"/>
  <c r="O120" i="3"/>
  <c r="K125" i="3"/>
  <c r="J10" i="3"/>
  <c r="K35" i="3"/>
  <c r="N80" i="3"/>
  <c r="K150" i="3"/>
  <c r="O25" i="3"/>
  <c r="O30" i="3"/>
  <c r="O152" i="3"/>
  <c r="L20" i="3"/>
  <c r="M55" i="3"/>
  <c r="M90" i="3"/>
  <c r="J150" i="3"/>
  <c r="O126" i="3"/>
  <c r="K10" i="3"/>
  <c r="O15" i="3"/>
  <c r="O10" i="3" s="1"/>
  <c r="O40" i="3"/>
  <c r="O35" i="3" s="1"/>
  <c r="N70" i="3"/>
  <c r="L140" i="3"/>
  <c r="K45" i="3"/>
  <c r="N7" i="3"/>
  <c r="J140" i="3"/>
  <c r="O85" i="3"/>
  <c r="O80" i="3" s="1"/>
  <c r="L100" i="3"/>
  <c r="O170" i="3"/>
  <c r="O165" i="3"/>
  <c r="L80" i="3"/>
  <c r="O115" i="3"/>
  <c r="N20" i="2"/>
  <c r="N45" i="2"/>
  <c r="M70" i="2"/>
  <c r="K150" i="2"/>
  <c r="J7" i="2"/>
  <c r="O127" i="2"/>
  <c r="K55" i="2"/>
  <c r="J110" i="2"/>
  <c r="L125" i="2"/>
  <c r="J150" i="2"/>
  <c r="O130" i="2"/>
  <c r="O135" i="2"/>
  <c r="O152" i="2"/>
  <c r="O7" i="2" s="1"/>
  <c r="N35" i="2"/>
  <c r="O40" i="2"/>
  <c r="O35" i="2" s="1"/>
  <c r="M55" i="2"/>
  <c r="N125" i="2"/>
  <c r="L140" i="2"/>
  <c r="L150" i="2"/>
  <c r="O60" i="2"/>
  <c r="O95" i="2"/>
  <c r="O90" i="2" s="1"/>
  <c r="L45" i="2"/>
  <c r="J100" i="2"/>
  <c r="O170" i="2"/>
  <c r="O15" i="2"/>
  <c r="O10" i="2" s="1"/>
  <c r="M45" i="2"/>
  <c r="N70" i="2"/>
  <c r="O75" i="2"/>
  <c r="O70" i="2" s="1"/>
  <c r="K100" i="2"/>
  <c r="K140" i="2"/>
  <c r="K7" i="2"/>
  <c r="N150" i="2"/>
  <c r="M35" i="2"/>
  <c r="K70" i="2"/>
  <c r="M100" i="2"/>
  <c r="L110" i="2"/>
  <c r="K125" i="2"/>
  <c r="K80" i="2"/>
  <c r="L6" i="2"/>
  <c r="J20" i="2"/>
  <c r="L20" i="2"/>
  <c r="K45" i="2"/>
  <c r="J55" i="2"/>
  <c r="M90" i="2"/>
  <c r="M140" i="2"/>
  <c r="M150" i="2"/>
  <c r="O155" i="2"/>
  <c r="O160" i="2"/>
  <c r="O165" i="2"/>
  <c r="O30" i="2"/>
  <c r="L100" i="2"/>
  <c r="N10" i="1"/>
  <c r="L20" i="1"/>
  <c r="M55" i="1"/>
  <c r="K110" i="1"/>
  <c r="O135" i="1"/>
  <c r="O72" i="1"/>
  <c r="O25" i="1"/>
  <c r="O12" i="1"/>
  <c r="N7" i="1"/>
  <c r="M80" i="1"/>
  <c r="M90" i="1"/>
  <c r="O22" i="1"/>
  <c r="O40" i="1"/>
  <c r="O21" i="1"/>
  <c r="L100" i="1"/>
  <c r="L140" i="1"/>
  <c r="J6" i="1"/>
  <c r="K70" i="1"/>
  <c r="J20" i="1"/>
  <c r="K55" i="1"/>
  <c r="O95" i="1"/>
  <c r="O101" i="1"/>
  <c r="K7" i="1"/>
  <c r="J140" i="1"/>
  <c r="K10" i="1"/>
  <c r="O46" i="1"/>
  <c r="O65" i="1"/>
  <c r="M100" i="1"/>
  <c r="I6" i="1"/>
  <c r="I5" i="1" s="1"/>
  <c r="L6" i="1"/>
  <c r="L7" i="1"/>
  <c r="O112" i="1"/>
  <c r="O115" i="1"/>
  <c r="L90" i="1"/>
  <c r="O105" i="1"/>
  <c r="O127" i="1"/>
  <c r="O152" i="1"/>
  <c r="N35" i="1"/>
  <c r="O57" i="1"/>
  <c r="J100" i="1"/>
  <c r="O126" i="1"/>
  <c r="K6" i="2"/>
  <c r="M7" i="2"/>
  <c r="N55" i="2"/>
  <c r="M80" i="3"/>
  <c r="O145" i="3"/>
  <c r="O140" i="3" s="1"/>
  <c r="N6" i="1"/>
  <c r="N5" i="1" s="1"/>
  <c r="M6" i="1"/>
  <c r="J55" i="1"/>
  <c r="O56" i="1"/>
  <c r="O91" i="1"/>
  <c r="J90" i="1"/>
  <c r="K100" i="1"/>
  <c r="O120" i="1"/>
  <c r="O50" i="2"/>
  <c r="O45" i="2" s="1"/>
  <c r="O65" i="2"/>
  <c r="O85" i="2"/>
  <c r="O80" i="2" s="1"/>
  <c r="O151" i="2"/>
  <c r="O6" i="2" s="1"/>
  <c r="J7" i="3"/>
  <c r="M10" i="2"/>
  <c r="M6" i="2"/>
  <c r="K110" i="2"/>
  <c r="K7" i="3"/>
  <c r="L6" i="3"/>
  <c r="L45" i="3"/>
  <c r="K100" i="3"/>
  <c r="J7" i="1"/>
  <c r="O47" i="1"/>
  <c r="J150" i="1"/>
  <c r="O151" i="1"/>
  <c r="O25" i="2"/>
  <c r="L35" i="2"/>
  <c r="I45" i="2"/>
  <c r="I6" i="2"/>
  <c r="I5" i="2" s="1"/>
  <c r="M125" i="2"/>
  <c r="J20" i="3"/>
  <c r="L7" i="3"/>
  <c r="M45" i="3"/>
  <c r="O75" i="3"/>
  <c r="O70" i="3" s="1"/>
  <c r="J90" i="3"/>
  <c r="K140" i="3"/>
  <c r="J110" i="1"/>
  <c r="O111" i="1"/>
  <c r="O110" i="1" s="1"/>
  <c r="O142" i="1"/>
  <c r="J45" i="2"/>
  <c r="I6" i="3"/>
  <c r="I5" i="3" s="1"/>
  <c r="N45" i="3"/>
  <c r="K6" i="1"/>
  <c r="O141" i="1"/>
  <c r="K140" i="1"/>
  <c r="O120" i="2"/>
  <c r="O11" i="1"/>
  <c r="O10" i="1" s="1"/>
  <c r="M7" i="1"/>
  <c r="L35" i="1"/>
  <c r="M45" i="1"/>
  <c r="O102" i="1"/>
  <c r="N7" i="2"/>
  <c r="L55" i="2"/>
  <c r="L80" i="2"/>
  <c r="O115" i="2"/>
  <c r="O145" i="2"/>
  <c r="O140" i="2" s="1"/>
  <c r="K6" i="3"/>
  <c r="M10" i="3"/>
  <c r="J70" i="3"/>
  <c r="O105" i="3"/>
  <c r="O100" i="3" s="1"/>
  <c r="L10" i="1"/>
  <c r="J140" i="2"/>
  <c r="L125" i="3"/>
  <c r="J6" i="2"/>
  <c r="L7" i="2"/>
  <c r="J70" i="2"/>
  <c r="N6" i="3"/>
  <c r="K20" i="3"/>
  <c r="L55" i="3"/>
  <c r="J110" i="3"/>
  <c r="O130" i="3"/>
  <c r="O135" i="3"/>
  <c r="M140" i="3"/>
  <c r="O37" i="1"/>
  <c r="O105" i="2"/>
  <c r="O100" i="2" s="1"/>
  <c r="M110" i="2"/>
  <c r="O95" i="3"/>
  <c r="O90" i="3" s="1"/>
  <c r="N140" i="3"/>
  <c r="O36" i="1"/>
  <c r="O92" i="1"/>
  <c r="N6" i="2"/>
  <c r="J10" i="2"/>
  <c r="J35" i="2"/>
  <c r="N110" i="2"/>
  <c r="O60" i="3"/>
  <c r="O65" i="3"/>
  <c r="M70" i="3"/>
  <c r="N100" i="3"/>
  <c r="K90" i="3"/>
  <c r="M80" i="2"/>
  <c r="M6" i="3"/>
  <c r="K55" i="3"/>
  <c r="L90" i="3"/>
  <c r="K5" i="3" l="1"/>
  <c r="O7" i="3"/>
  <c r="N5" i="2"/>
  <c r="O70" i="1"/>
  <c r="O110" i="3"/>
  <c r="O55" i="2"/>
  <c r="O35" i="1"/>
  <c r="O55" i="1"/>
  <c r="O45" i="1"/>
  <c r="J5" i="2"/>
  <c r="O6" i="3"/>
  <c r="J5" i="3"/>
  <c r="L5" i="1"/>
  <c r="O20" i="1"/>
  <c r="K5" i="2"/>
  <c r="O125" i="2"/>
  <c r="L5" i="2"/>
  <c r="O20" i="3"/>
  <c r="N5" i="3"/>
  <c r="O150" i="3"/>
  <c r="M5" i="3"/>
  <c r="O55" i="3"/>
  <c r="O20" i="2"/>
  <c r="O150" i="2"/>
  <c r="M5" i="2"/>
  <c r="O100" i="1"/>
  <c r="K5" i="1"/>
  <c r="O125" i="1"/>
  <c r="O150" i="1"/>
  <c r="O140" i="1"/>
  <c r="O125" i="3"/>
  <c r="O110" i="2"/>
  <c r="O7" i="1"/>
  <c r="O90" i="1"/>
  <c r="L5" i="3"/>
  <c r="J5" i="1"/>
  <c r="M5" i="1"/>
  <c r="O6" i="1"/>
  <c r="O5" i="2" l="1"/>
  <c r="O5" i="3"/>
  <c r="O5" i="1"/>
  <c r="D10" i="7" l="1"/>
  <c r="D9" i="7" s="1"/>
  <c r="D21" i="7" l="1"/>
  <c r="D38" i="7" l="1"/>
  <c r="D37" i="7" s="1"/>
  <c r="D5" i="7" s="1"/>
</calcChain>
</file>

<file path=xl/sharedStrings.xml><?xml version="1.0" encoding="utf-8"?>
<sst xmlns="http://schemas.openxmlformats.org/spreadsheetml/2006/main" count="1062" uniqueCount="182">
  <si>
    <t>Stafi</t>
  </si>
  <si>
    <t>Paga dhe Shtesa</t>
  </si>
  <si>
    <t>Shpenzimet komunale</t>
  </si>
  <si>
    <t>Subvencionet dhe Transferet</t>
  </si>
  <si>
    <t>Investime Kapitale</t>
  </si>
  <si>
    <t>Total 2027</t>
  </si>
  <si>
    <t>Total 2028</t>
  </si>
  <si>
    <t>Total 2029</t>
  </si>
  <si>
    <t>Kodi</t>
  </si>
  <si>
    <t>Kodi prog.</t>
  </si>
  <si>
    <t>Komuna</t>
  </si>
  <si>
    <t>Programi</t>
  </si>
  <si>
    <t>Nënprogrami</t>
  </si>
  <si>
    <t>Kaçanik</t>
  </si>
  <si>
    <t>Total Shpenzimet</t>
  </si>
  <si>
    <t>Grantet Qeveritare</t>
  </si>
  <si>
    <t>Te hyrat vetanake</t>
  </si>
  <si>
    <t>Financim i Jashtem</t>
  </si>
  <si>
    <t>Financimi nga Huamarrja</t>
  </si>
  <si>
    <t>Zyra e Kryetarit</t>
  </si>
  <si>
    <t>Administrata dhe Personeli</t>
  </si>
  <si>
    <t>Administrata</t>
  </si>
  <si>
    <t>Çështjet gjinore</t>
  </si>
  <si>
    <t>Zyra e Kuvendit Komunal</t>
  </si>
  <si>
    <t>Buxhet dhe Financa</t>
  </si>
  <si>
    <t>Buxhetimi</t>
  </si>
  <si>
    <t>Shërbimet publike, mbrojtja civile, emergjenca</t>
  </si>
  <si>
    <t>Infrastruktura Rrugore</t>
  </si>
  <si>
    <t>Zjarrfikesit dhe Inspektimet</t>
  </si>
  <si>
    <t>Zyra komunale për komunitete dhe kthim</t>
  </si>
  <si>
    <t>Bujqësia, Pylltaria dhe Zhvillimi rural</t>
  </si>
  <si>
    <t>Bujqësia</t>
  </si>
  <si>
    <t>Zhvillimi Ekonomik</t>
  </si>
  <si>
    <t>Planifikimi I zhvillimit ekonomik</t>
  </si>
  <si>
    <t>Planifikimi Urban dhe Mjedisi</t>
  </si>
  <si>
    <t>Planifikimi urban dhe inspeksioni</t>
  </si>
  <si>
    <t>Shëndetësia dhe mirëqenia sociale</t>
  </si>
  <si>
    <t>Shërbimet e shëndetësisë primare</t>
  </si>
  <si>
    <t>Shërbimet Sociale dhe Rezidenciale</t>
  </si>
  <si>
    <t>Shërbimet Sociale-Kaçanik</t>
  </si>
  <si>
    <t>Shërbimet rezidenciale</t>
  </si>
  <si>
    <t>Kultura, rinia dhe sportet</t>
  </si>
  <si>
    <t>Sherbimet Kulturore</t>
  </si>
  <si>
    <t>Arsimi dhe shkenca</t>
  </si>
  <si>
    <t>Arsimi parashkollor</t>
  </si>
  <si>
    <t>Arsimi fillor, i mesëm i ulët</t>
  </si>
  <si>
    <t>Arsimi i mesëm i lartë</t>
  </si>
  <si>
    <t>Tabela 4.1 Plani i ndarjeve buxhetore të shpenzimeve totale të komunës për vitin 2028</t>
  </si>
  <si>
    <t>Tabela 4.1 Plani i ndarjeve buxhetore të shpenzimeve totale të komunës për vitin 2027</t>
  </si>
  <si>
    <t>Tabela 4.1 Plani i ndarjeve buxhetore të shpenzimeve totale të komunës për vitin 2029</t>
  </si>
  <si>
    <t>Kodi funks.</t>
  </si>
  <si>
    <t>Kodi nënprog.</t>
  </si>
  <si>
    <t>Buxheti 2027-2029</t>
  </si>
  <si>
    <t>Komuna e Kaçanikut – propozimi i projekteve kapitale 2027–2029</t>
  </si>
  <si>
    <t>Komuna e Kaçanikut – propozimi i projekteve kapitale 2027</t>
  </si>
  <si>
    <t>Nr.</t>
  </si>
  <si>
    <t>Emri i projektit</t>
  </si>
  <si>
    <t>Kodi i projektit</t>
  </si>
  <si>
    <t>Planifikimi 2027 (€)</t>
  </si>
  <si>
    <t>Vlerësimi 2028 (€)</t>
  </si>
  <si>
    <t>Vlerësimi 2029 (€)</t>
  </si>
  <si>
    <t>Gjithsej (€)</t>
  </si>
  <si>
    <t>Grant Qeveritar (€)</t>
  </si>
  <si>
    <t>Të Hyra Vetanake (€)</t>
  </si>
  <si>
    <t>Gjithsej projektet kapitale (€)</t>
  </si>
  <si>
    <t>16328 Administrata</t>
  </si>
  <si>
    <t>Rregullimi i hapësirës së jashtme të objektit komunal</t>
  </si>
  <si>
    <t>20869</t>
  </si>
  <si>
    <t>Ndërtimi i aneksit të objektit të administratës komunale</t>
  </si>
  <si>
    <t>50993</t>
  </si>
  <si>
    <t>Blerja e automjeteve për nevojat e administratës komunale</t>
  </si>
  <si>
    <t>I ri</t>
  </si>
  <si>
    <t>17528 Buxheti</t>
  </si>
  <si>
    <t>Bashkëfinancimi i projekteve kapitale</t>
  </si>
  <si>
    <t>86245</t>
  </si>
  <si>
    <t>18028 Shërbime publike – infrastruktura rrugore</t>
  </si>
  <si>
    <t>Ndërtimi i kanalizimeve fekale dhe atmosferike në lokalitetet: Kaçanik, Dubravë, Kaçanik i Vjetër, Ivajë, Strazhë dhe Doganaj</t>
  </si>
  <si>
    <t>52879</t>
  </si>
  <si>
    <t>Asfaltimi i rrugës “Hamëz Jashari”, segmenti Silkapor–Rakaj</t>
  </si>
  <si>
    <t>54389</t>
  </si>
  <si>
    <t>Rregullimi dhe asfaltimi i rrugës Runjevë–Stagovë–Kaçanik i Vjetër</t>
  </si>
  <si>
    <t>56182</t>
  </si>
  <si>
    <t>Rehabilitimi dhe asfaltimi i rrugës Bob–Doganaj</t>
  </si>
  <si>
    <t>56184</t>
  </si>
  <si>
    <t>Ndërtimi dhe rregullimi i hapësirave publike në lokalitetet: Kaçanik, Bob, Runjevë, Stagovë dhe Vataj - Dubravë</t>
  </si>
  <si>
    <t>Ndërtimi i strehimores për qentë endacakë</t>
  </si>
  <si>
    <t>Blerja e makinerisë për mirëmbajtjen e rrugëve dhe hapësirave publike</t>
  </si>
  <si>
    <t>Ndërtimi dhe asfaltimi i rrugës alternative për Biçec</t>
  </si>
  <si>
    <t>Ridizajnimi dhe rregullimi i kyçjes së rrugës "Beteja e 25 Majit" në rrugën nacionale N2</t>
  </si>
  <si>
    <t>47028 Bujqësia</t>
  </si>
  <si>
    <t>Ndërtimi dhe rehabilitimi i infrastrukturës rrugore dhe publike në lokalitete të ndryshme</t>
  </si>
  <si>
    <t>Ndërtimi i kanaleve të ujitjes në fshatrat Rekë, Soponicë dhe Doganaj</t>
  </si>
  <si>
    <t>Ndërtimi dhe rehabilitimi i rrugëve fushore në Doganaj, Kaçanik të Vjetër dhe Vataj - Dubravë</t>
  </si>
  <si>
    <t>48028 Planifikimi dhe zhvillimi ekonomik</t>
  </si>
  <si>
    <t>Ndërtimi dhe rregullimi i infrastrukturës rekreative në Parkun e Çamit dhe në parqet e tjera publike</t>
  </si>
  <si>
    <t>Ndërtimi dhe rehabilitimi i infrastrukturës bujqësore dhe rurale në lokalitete të ndryshme</t>
  </si>
  <si>
    <t>66445 Planifikimi, urbanizmi dhe inspekcioni</t>
  </si>
  <si>
    <t>Rregullimi dhe asfaltimi i rrugëve në pjesën urbane të Kaçanikut</t>
  </si>
  <si>
    <t>55167</t>
  </si>
  <si>
    <t>Rregullimi dhe asfaltimi i rrugëve në pjesën rurale të Kaçanikut</t>
  </si>
  <si>
    <t>55169</t>
  </si>
  <si>
    <t>Ndërtimi dhe përmirësimi i infrastrukturës në destinacionet turistike të Komunës së Kaçanikut</t>
  </si>
  <si>
    <t>Ndërtimi i mureve mbrojtëse në rrugën “Hamëz Jashari” – Mejdi Dalloshi, Shaban dhe Isen Elezi</t>
  </si>
  <si>
    <t>56235</t>
  </si>
  <si>
    <t>Rehabilitimi dhe asfaltimi i rrugës “Skënderbeu” në Kaçanik</t>
  </si>
  <si>
    <t>Ndërtimi i urave mbi lumenjtë Nerodime dhe Lepenc</t>
  </si>
  <si>
    <t>53279</t>
  </si>
  <si>
    <t>Ndërtimi dhe asfaltimi i rrugës lidhëse “Çlirimtarët” në Kaçanik të Vjetër – lidhja me rrugën nacionale N2</t>
  </si>
  <si>
    <t>Ndërtimi i rrugës “Reshat Shehu” me trotuar</t>
  </si>
  <si>
    <t>54391</t>
  </si>
  <si>
    <t>Asfaltimi i rrugës për në pikën turistike të Krivanjevës</t>
  </si>
  <si>
    <t>74700 Shërbimet e kujdesit primar shëndetësor</t>
  </si>
  <si>
    <t>Blerja e automjetit për nevojat administrative të QKMF-së</t>
  </si>
  <si>
    <t>Ndërtimi i parkingut prapa objektit të QKMF-së</t>
  </si>
  <si>
    <t>75637 Shërbimet rezidenciale</t>
  </si>
  <si>
    <t>Ndërtimi i Qendrës Komunitare për ofrimin e shërbimeve rezidenciale në Kaçanik</t>
  </si>
  <si>
    <t>85028 Shërbimet kulturore</t>
  </si>
  <si>
    <t>Ndërtimi dhe rregullimi i terreneve sportive në Kovaçec dhe Stagovë</t>
  </si>
  <si>
    <t>20882</t>
  </si>
  <si>
    <t>Ndërtimi i stadiumit të qytetit “Besnik Begunca”</t>
  </si>
  <si>
    <t>Ndërtimi i hapësirave të fitnesit të jashtëm pranë palestrës së sporteve dhe përgjatë shëtitoreve</t>
  </si>
  <si>
    <t>Renovimi dhe përmirësimi i infrastrukturës së objekteve të kujdesit parësor shëndetësor në Komunën e Kaçanikut</t>
  </si>
  <si>
    <t>Ndërtimi dhe rregullimi i terrenit sportiv në Kaçanik të Vjetër</t>
  </si>
  <si>
    <t>75636 Shërbimet sociale</t>
  </si>
  <si>
    <t>Ndërtimi dhe rregullimi i terrenit sportiv në Nikaj</t>
  </si>
  <si>
    <t>Ndërtimi i objektit të QPS-së në Kaçanik</t>
  </si>
  <si>
    <t>52979</t>
  </si>
  <si>
    <t>92750 Arsimi parafillor</t>
  </si>
  <si>
    <t>Rregullimi i oborrit dhe ndërtimi i murit mbrojtës në QEAP “Agimi”</t>
  </si>
  <si>
    <t>93810 Arsimi fillor</t>
  </si>
  <si>
    <t>Ndërtimi i sallës së edukatës fizike në SHFMU “Kadri Zeka”</t>
  </si>
  <si>
    <t>53269</t>
  </si>
  <si>
    <t>Digjitalizimi i SHFMU-ve</t>
  </si>
  <si>
    <t>56223</t>
  </si>
  <si>
    <t>95010 Arsimi i mesëm</t>
  </si>
  <si>
    <t>Digjitalizimi i SHML-ve</t>
  </si>
  <si>
    <t>56225</t>
  </si>
  <si>
    <t>Ndërtimi dhe rehabilitimi i infrastrukturës për kulturë, rini dhe sport në lokalitete të ndryshme</t>
  </si>
  <si>
    <t>Vendosja e paneleve diellore në objektet shkollore</t>
  </si>
  <si>
    <t>56205</t>
  </si>
  <si>
    <t>Renovimi dhe përmirësimi i infrastrukturës në shkollat fillore dhe të mesme të ulëta</t>
  </si>
  <si>
    <t>Ndërtimi i aneksit në IAAP “Feriz Guri” dhe SHML “Vëllezërit Çaka”</t>
  </si>
  <si>
    <t>54433</t>
  </si>
  <si>
    <t>Vendosja e paneleve diellore në IAAP “Feriz Guri” dhe SHML “Vëllezërit Çaka”</t>
  </si>
  <si>
    <t>56227</t>
  </si>
  <si>
    <t>Përshkrimi</t>
  </si>
  <si>
    <t>2025 Buxheti</t>
  </si>
  <si>
    <t>Të Hyrat Komunale Totale</t>
  </si>
  <si>
    <t>Licencat dhe lejet</t>
  </si>
  <si>
    <t>Taksat e pajisjeve motorike</t>
  </si>
  <si>
    <t>Lejet për ndërtesa</t>
  </si>
  <si>
    <t>Taksat tjera komunale</t>
  </si>
  <si>
    <t>Ngarkesat rregullatore</t>
  </si>
  <si>
    <t>Të hyrat nga qiraja</t>
  </si>
  <si>
    <t>Bashkë-pagesat për arsim</t>
  </si>
  <si>
    <t>Të hyrat tjera</t>
  </si>
  <si>
    <t>Transferet Qeveritare</t>
  </si>
  <si>
    <t>Tabela 4.3 Plani Afatmesëm i të hyrave totale të Buxhetit Komunal</t>
  </si>
  <si>
    <t>Tatimi në pronë</t>
  </si>
  <si>
    <t>Certifikatat dhe dokumentet zyrtare</t>
  </si>
  <si>
    <t>Ngarkesat tjera komunale</t>
  </si>
  <si>
    <t>2026 Buxheti</t>
  </si>
  <si>
    <t>2028 Vlerësimi</t>
  </si>
  <si>
    <t>Të Hyrat Vetanake</t>
  </si>
  <si>
    <t>Tatimi në tokë</t>
  </si>
  <si>
    <t>Taksat Komunale</t>
  </si>
  <si>
    <t>Ngarkesat Komunale</t>
  </si>
  <si>
    <t>Granti i Përgjithshëm</t>
  </si>
  <si>
    <t>Granti për Arsim</t>
  </si>
  <si>
    <t>Granti për Shëndetësi</t>
  </si>
  <si>
    <t>Financimi për Shërbime Rezidenciale</t>
  </si>
  <si>
    <t>2027 Plani</t>
  </si>
  <si>
    <t>2029 Vlerësimi</t>
  </si>
  <si>
    <t>Mallrat dhe Shërbimet</t>
  </si>
  <si>
    <t>Komuna e Kaçanikut – propozimi i projekteve kapitale 2028</t>
  </si>
  <si>
    <t>Komuna e Kaçanikut – propozimi i projekteve kapitale 2029</t>
  </si>
  <si>
    <t>Ndërtimi dhe asfaltimi i rrugës "Qemajl Guri"</t>
  </si>
  <si>
    <t>Tabela 4.2 Financimi i Investimeve Kapitale Komunale 2027–2029</t>
  </si>
  <si>
    <t>Tabela 4.2 Financimi i Investimeve Kapitale Komunale 2027</t>
  </si>
  <si>
    <t>Tabela 4.2 Financimi i Investimeve Kapitale Komunale 2028</t>
  </si>
  <si>
    <t>Tabela 4.2 Financimi i Investimeve Kapitale Komunale 2029</t>
  </si>
  <si>
    <t>Bashkë-pagesat për shëndetësi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</si>
</sst>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5" formatCode="0;[Red]\(0\);\-"/>
  </numFmts>
  <fonts count="49">
    <font>
      <sz val="11"/>
      <color theme="1"/>
      <name val="Calibri"/>
    </font>
    <font>
      <sz val="11"/>
      <color theme="1"/>
      <name val="Calibri"/>
      <family val="2"/>
    </font>
    <font>
      <sz val="18"/>
      <color theme="3"/>
      <name val="Calibri Light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007F"/>
      <name val="Arial"/>
      <family val="2"/>
    </font>
    <font>
      <b/>
      <sz val="12"/>
      <color rgb="FFDF0000"/>
      <name val="Arial"/>
      <family val="2"/>
    </font>
    <font>
      <sz val="11"/>
      <color theme="1"/>
      <name val="Calibri"/>
      <family val="2"/>
    </font>
    <font>
      <b/>
      <sz val="10"/>
      <color rgb="FF17365D"/>
      <name val="Carlito"/>
    </font>
    <font>
      <b/>
      <sz val="15"/>
      <color rgb="FFFFFFFF"/>
      <name val="Carlito"/>
    </font>
    <font>
      <b/>
      <sz val="9"/>
      <color rgb="FFFFFFFF"/>
      <name val="Carlito"/>
    </font>
    <font>
      <b/>
      <sz val="9"/>
      <color rgb="FF17365D"/>
      <name val="Carlito"/>
    </font>
    <font>
      <sz val="9"/>
      <color rgb="FF1F2937"/>
      <name val="Carlito"/>
    </font>
    <font>
      <b/>
      <i/>
      <sz val="9"/>
      <color rgb="FF7F6000"/>
      <name val="Carlito"/>
    </font>
    <font>
      <sz val="24"/>
      <color theme="1"/>
      <name val="Arial"/>
      <family val="2"/>
    </font>
    <font>
      <sz val="14"/>
      <color indexed="8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b/>
      <sz val="12"/>
      <color theme="5" tint="-0.499984740745262"/>
      <name val="Arial"/>
      <family val="2"/>
    </font>
    <font>
      <sz val="12"/>
      <color rgb="FF1F2937"/>
      <name val="Carlito"/>
    </font>
    <font>
      <b/>
      <sz val="12"/>
      <color rgb="FFFFFFFF"/>
      <name val="Carlito"/>
    </font>
    <font>
      <b/>
      <sz val="12"/>
      <color rgb="FF17365D"/>
      <name val="Carlito"/>
    </font>
    <font>
      <b/>
      <sz val="11"/>
      <color rgb="FF666666"/>
      <name val="Carlito"/>
    </font>
    <font>
      <b/>
      <sz val="10"/>
      <name val="Carlito"/>
    </font>
    <font>
      <sz val="10"/>
      <name val="Carlito"/>
    </font>
    <font>
      <sz val="8"/>
      <name val="Calibri"/>
      <family val="2"/>
    </font>
    <font>
      <b/>
      <sz val="12"/>
      <name val="Arial"/>
      <family val="2"/>
    </font>
    <font>
      <sz val="11"/>
      <color rgb="FF666666"/>
      <name val="Carlito"/>
    </font>
    <font>
      <b/>
      <sz val="12"/>
      <name val="Carlito"/>
    </font>
    <font>
      <sz val="12"/>
      <name val="Carlito"/>
    </font>
    <font>
      <sz val="8"/>
      <name val="Calibri"/>
    </font>
    <font>
      <b/>
      <sz val="14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89013336588644"/>
        <bgColor indexed="65"/>
      </patternFill>
    </fill>
    <fill>
      <patternFill patternType="solid">
        <fgColor theme="4" tint="0.59990234076967686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89013336588644"/>
        <bgColor indexed="65"/>
      </patternFill>
    </fill>
    <fill>
      <patternFill patternType="solid">
        <fgColor theme="5" tint="0.59990234076967686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89013336588644"/>
        <bgColor indexed="65"/>
      </patternFill>
    </fill>
    <fill>
      <patternFill patternType="solid">
        <fgColor theme="6" tint="0.59990234076967686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89013336588644"/>
        <bgColor indexed="65"/>
      </patternFill>
    </fill>
    <fill>
      <patternFill patternType="solid">
        <fgColor theme="7" tint="0.59990234076967686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89013336588644"/>
        <bgColor indexed="65"/>
      </patternFill>
    </fill>
    <fill>
      <patternFill patternType="solid">
        <fgColor theme="8" tint="0.5999023407696768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89013336588644"/>
        <bgColor indexed="65"/>
      </patternFill>
    </fill>
    <fill>
      <patternFill patternType="solid">
        <fgColor theme="9" tint="0.59990234076967686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AF7"/>
      </patternFill>
    </fill>
    <fill>
      <patternFill patternType="solid">
        <fgColor rgb="FF17365D"/>
      </patternFill>
    </fill>
    <fill>
      <patternFill patternType="solid">
        <fgColor rgb="FF2F75B5"/>
      </patternFill>
    </fill>
    <fill>
      <patternFill patternType="solid">
        <fgColor rgb="FFFFF4D6"/>
      </patternFill>
    </fill>
    <fill>
      <patternFill patternType="solid">
        <fgColor rgb="FFFFFFFF"/>
      </patternFill>
    </fill>
    <fill>
      <patternFill patternType="solid">
        <fgColor rgb="FFC6E0B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6B656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B75"/>
      </patternFill>
    </fill>
    <fill>
      <patternFill patternType="solid">
        <fgColor rgb="FFFFB56B"/>
      </patternFill>
    </fill>
    <fill>
      <patternFill patternType="solid">
        <fgColor rgb="FFFFFDA5"/>
      </patternFill>
    </fill>
    <fill>
      <patternFill patternType="solid">
        <fgColor rgb="FFD5D2FE"/>
        <bgColor indexed="64"/>
      </patternFill>
    </fill>
    <fill>
      <patternFill patternType="solid">
        <fgColor rgb="FFFAD6F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</cellStyleXfs>
  <cellXfs count="108">
    <xf numFmtId="0" fontId="0" fillId="0" borderId="0" xfId="0"/>
    <xf numFmtId="0" fontId="18" fillId="0" borderId="0" xfId="0" applyFont="1"/>
    <xf numFmtId="0" fontId="25" fillId="34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left" vertical="center" wrapText="1"/>
    </xf>
    <xf numFmtId="0" fontId="25" fillId="35" borderId="10" xfId="0" applyFont="1" applyFill="1" applyBorder="1" applyAlignment="1">
      <alignment horizontal="right" vertical="center" wrapText="1"/>
    </xf>
    <xf numFmtId="0" fontId="26" fillId="33" borderId="10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8" fillId="36" borderId="10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horizontal="left" vertical="center" wrapText="1"/>
    </xf>
    <xf numFmtId="0" fontId="29" fillId="0" borderId="0" xfId="0" applyFont="1"/>
    <xf numFmtId="0" fontId="31" fillId="0" borderId="0" xfId="0" applyFont="1"/>
    <xf numFmtId="0" fontId="32" fillId="0" borderId="0" xfId="0" applyFont="1"/>
    <xf numFmtId="0" fontId="30" fillId="0" borderId="0" xfId="0" applyFont="1" applyAlignment="1" applyProtection="1">
      <alignment horizontal="left" indent="1"/>
      <protection locked="0"/>
    </xf>
    <xf numFmtId="0" fontId="33" fillId="0" borderId="0" xfId="0" applyFont="1" applyAlignment="1">
      <alignment vertical="center" wrapText="1"/>
    </xf>
    <xf numFmtId="0" fontId="34" fillId="0" borderId="0" xfId="0" applyFont="1" applyProtection="1">
      <protection locked="0"/>
    </xf>
    <xf numFmtId="0" fontId="33" fillId="0" borderId="0" xfId="0" applyFont="1"/>
    <xf numFmtId="0" fontId="18" fillId="0" borderId="0" xfId="0" applyFont="1" applyFill="1"/>
    <xf numFmtId="0" fontId="18" fillId="0" borderId="0" xfId="0" applyFont="1" applyFill="1" applyAlignment="1">
      <alignment vertical="center"/>
    </xf>
    <xf numFmtId="0" fontId="35" fillId="0" borderId="0" xfId="0" applyFont="1" applyFill="1"/>
    <xf numFmtId="0" fontId="18" fillId="46" borderId="0" xfId="0" applyFont="1" applyFill="1" applyAlignment="1">
      <alignment horizontal="center"/>
    </xf>
    <xf numFmtId="0" fontId="18" fillId="46" borderId="0" xfId="0" applyFont="1" applyFill="1" applyAlignment="1">
      <alignment horizontal="left"/>
    </xf>
    <xf numFmtId="0" fontId="18" fillId="46" borderId="0" xfId="0" applyFont="1" applyFill="1"/>
    <xf numFmtId="164" fontId="18" fillId="0" borderId="0" xfId="42" applyNumberFormat="1" applyFont="1" applyFill="1"/>
    <xf numFmtId="164" fontId="36" fillId="0" borderId="10" xfId="0" applyNumberFormat="1" applyFont="1" applyBorder="1" applyAlignment="1">
      <alignment horizontal="right" vertical="center" wrapText="1"/>
    </xf>
    <xf numFmtId="164" fontId="37" fillId="35" borderId="10" xfId="0" applyNumberFormat="1" applyFont="1" applyFill="1" applyBorder="1" applyAlignment="1">
      <alignment horizontal="right" vertical="center" wrapText="1"/>
    </xf>
    <xf numFmtId="164" fontId="38" fillId="33" borderId="10" xfId="0" applyNumberFormat="1" applyFont="1" applyFill="1" applyBorder="1" applyAlignment="1">
      <alignment horizontal="right" vertical="center" wrapText="1"/>
    </xf>
    <xf numFmtId="164" fontId="36" fillId="37" borderId="10" xfId="0" applyNumberFormat="1" applyFont="1" applyFill="1" applyBorder="1" applyAlignment="1">
      <alignment horizontal="right" vertical="center" wrapText="1"/>
    </xf>
    <xf numFmtId="164" fontId="36" fillId="0" borderId="10" xfId="42" applyNumberFormat="1" applyFont="1" applyFill="1" applyBorder="1" applyAlignment="1">
      <alignment horizontal="right" vertical="center" wrapText="1"/>
    </xf>
    <xf numFmtId="164" fontId="38" fillId="33" borderId="10" xfId="42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35" fillId="0" borderId="0" xfId="0" applyFont="1" applyFill="1" applyBorder="1"/>
    <xf numFmtId="0" fontId="19" fillId="46" borderId="0" xfId="0" applyFont="1" applyFill="1" applyBorder="1" applyAlignment="1">
      <alignment horizontal="center"/>
    </xf>
    <xf numFmtId="0" fontId="18" fillId="46" borderId="0" xfId="0" applyFont="1" applyFill="1" applyBorder="1" applyAlignment="1">
      <alignment horizontal="center"/>
    </xf>
    <xf numFmtId="0" fontId="18" fillId="46" borderId="0" xfId="0" applyFont="1" applyFill="1" applyBorder="1" applyAlignment="1">
      <alignment horizontal="left"/>
    </xf>
    <xf numFmtId="3" fontId="19" fillId="46" borderId="0" xfId="0" applyNumberFormat="1" applyFont="1" applyFill="1" applyBorder="1" applyAlignment="1">
      <alignment horizontal="center"/>
    </xf>
    <xf numFmtId="0" fontId="18" fillId="46" borderId="0" xfId="0" applyFont="1" applyFill="1" applyBorder="1"/>
    <xf numFmtId="0" fontId="19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4" fontId="18" fillId="0" borderId="0" xfId="42" applyNumberFormat="1" applyFont="1" applyFill="1" applyBorder="1"/>
    <xf numFmtId="3" fontId="19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19" fillId="39" borderId="14" xfId="0" applyFont="1" applyFill="1" applyBorder="1" applyAlignment="1">
      <alignment horizontal="left"/>
    </xf>
    <xf numFmtId="0" fontId="18" fillId="39" borderId="14" xfId="0" applyFont="1" applyFill="1" applyBorder="1"/>
    <xf numFmtId="165" fontId="19" fillId="39" borderId="14" xfId="0" applyNumberFormat="1" applyFont="1" applyFill="1" applyBorder="1" applyAlignment="1">
      <alignment horizontal="right"/>
    </xf>
    <xf numFmtId="164" fontId="19" fillId="41" borderId="14" xfId="42" applyNumberFormat="1" applyFont="1" applyFill="1" applyBorder="1" applyAlignment="1">
      <alignment horizontal="right"/>
    </xf>
    <xf numFmtId="164" fontId="19" fillId="38" borderId="14" xfId="42" applyNumberFormat="1" applyFont="1" applyFill="1" applyBorder="1" applyAlignment="1">
      <alignment horizontal="right"/>
    </xf>
    <xf numFmtId="164" fontId="19" fillId="40" borderId="14" xfId="42" applyNumberFormat="1" applyFont="1" applyFill="1" applyBorder="1" applyAlignment="1">
      <alignment horizontal="right"/>
    </xf>
    <xf numFmtId="164" fontId="19" fillId="43" borderId="14" xfId="42" applyNumberFormat="1" applyFont="1" applyFill="1" applyBorder="1" applyAlignment="1">
      <alignment horizontal="right"/>
    </xf>
    <xf numFmtId="164" fontId="18" fillId="42" borderId="14" xfId="42" applyNumberFormat="1" applyFont="1" applyFill="1" applyBorder="1" applyAlignment="1">
      <alignment horizontal="right"/>
    </xf>
    <xf numFmtId="165" fontId="18" fillId="39" borderId="14" xfId="0" applyNumberFormat="1" applyFont="1" applyFill="1" applyBorder="1" applyAlignment="1">
      <alignment horizontal="right"/>
    </xf>
    <xf numFmtId="164" fontId="18" fillId="41" borderId="14" xfId="42" applyNumberFormat="1" applyFont="1" applyFill="1" applyBorder="1" applyAlignment="1">
      <alignment horizontal="right"/>
    </xf>
    <xf numFmtId="164" fontId="18" fillId="38" borderId="14" xfId="42" applyNumberFormat="1" applyFont="1" applyFill="1" applyBorder="1" applyAlignment="1">
      <alignment horizontal="right"/>
    </xf>
    <xf numFmtId="164" fontId="18" fillId="40" borderId="14" xfId="42" applyNumberFormat="1" applyFont="1" applyFill="1" applyBorder="1" applyAlignment="1">
      <alignment horizontal="right"/>
    </xf>
    <xf numFmtId="164" fontId="18" fillId="43" borderId="14" xfId="42" applyNumberFormat="1" applyFont="1" applyFill="1" applyBorder="1" applyAlignment="1">
      <alignment horizontal="right"/>
    </xf>
    <xf numFmtId="165" fontId="18" fillId="39" borderId="14" xfId="0" applyNumberFormat="1" applyFont="1" applyFill="1" applyBorder="1"/>
    <xf numFmtId="0" fontId="18" fillId="45" borderId="14" xfId="0" applyFont="1" applyFill="1" applyBorder="1" applyAlignment="1">
      <alignment horizontal="left"/>
    </xf>
    <xf numFmtId="0" fontId="19" fillId="45" borderId="14" xfId="0" applyFont="1" applyFill="1" applyBorder="1" applyAlignment="1">
      <alignment horizontal="center"/>
    </xf>
    <xf numFmtId="0" fontId="18" fillId="45" borderId="14" xfId="0" applyFont="1" applyFill="1" applyBorder="1" applyAlignment="1">
      <alignment horizontal="center"/>
    </xf>
    <xf numFmtId="0" fontId="19" fillId="45" borderId="14" xfId="0" applyFont="1" applyFill="1" applyBorder="1" applyAlignment="1">
      <alignment horizontal="left"/>
    </xf>
    <xf numFmtId="0" fontId="18" fillId="45" borderId="14" xfId="0" applyFont="1" applyFill="1" applyBorder="1"/>
    <xf numFmtId="164" fontId="18" fillId="41" borderId="14" xfId="42" applyNumberFormat="1" applyFont="1" applyFill="1" applyBorder="1"/>
    <xf numFmtId="164" fontId="18" fillId="38" borderId="14" xfId="42" applyNumberFormat="1" applyFont="1" applyFill="1" applyBorder="1"/>
    <xf numFmtId="164" fontId="18" fillId="40" borderId="14" xfId="42" applyNumberFormat="1" applyFont="1" applyFill="1" applyBorder="1"/>
    <xf numFmtId="164" fontId="18" fillId="43" borderId="14" xfId="42" applyNumberFormat="1" applyFont="1" applyFill="1" applyBorder="1"/>
    <xf numFmtId="164" fontId="18" fillId="42" borderId="14" xfId="42" applyNumberFormat="1" applyFont="1" applyFill="1" applyBorder="1"/>
    <xf numFmtId="164" fontId="18" fillId="44" borderId="14" xfId="42" applyNumberFormat="1" applyFont="1" applyFill="1" applyBorder="1"/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0" fillId="47" borderId="15" xfId="0" applyFont="1" applyFill="1" applyBorder="1" applyAlignment="1">
      <alignment vertical="center"/>
    </xf>
    <xf numFmtId="0" fontId="41" fillId="0" borderId="15" xfId="0" applyFont="1" applyBorder="1" applyAlignment="1">
      <alignment vertical="center"/>
    </xf>
    <xf numFmtId="0" fontId="41" fillId="49" borderId="15" xfId="0" applyFont="1" applyFill="1" applyBorder="1" applyAlignment="1">
      <alignment vertical="center"/>
    </xf>
    <xf numFmtId="0" fontId="41" fillId="48" borderId="15" xfId="0" applyFont="1" applyFill="1" applyBorder="1" applyAlignment="1">
      <alignment vertical="center"/>
    </xf>
    <xf numFmtId="164" fontId="45" fillId="47" borderId="15" xfId="0" applyNumberFormat="1" applyFont="1" applyFill="1" applyBorder="1" applyAlignment="1">
      <alignment horizontal="right" vertical="center"/>
    </xf>
    <xf numFmtId="164" fontId="46" fillId="0" borderId="15" xfId="0" applyNumberFormat="1" applyFont="1" applyBorder="1" applyAlignment="1">
      <alignment horizontal="right" vertical="center"/>
    </xf>
    <xf numFmtId="164" fontId="46" fillId="49" borderId="15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164" fontId="19" fillId="50" borderId="14" xfId="42" applyNumberFormat="1" applyFont="1" applyFill="1" applyBorder="1" applyAlignment="1">
      <alignment horizontal="right"/>
    </xf>
    <xf numFmtId="164" fontId="18" fillId="50" borderId="14" xfId="42" applyNumberFormat="1" applyFont="1" applyFill="1" applyBorder="1" applyAlignment="1">
      <alignment horizontal="right"/>
    </xf>
    <xf numFmtId="164" fontId="18" fillId="51" borderId="14" xfId="42" applyNumberFormat="1" applyFont="1" applyFill="1" applyBorder="1"/>
    <xf numFmtId="0" fontId="48" fillId="0" borderId="0" xfId="0" applyFont="1"/>
    <xf numFmtId="164" fontId="46" fillId="48" borderId="15" xfId="0" applyNumberFormat="1" applyFont="1" applyFill="1" applyBorder="1" applyAlignment="1">
      <alignment horizontal="right" vertical="center"/>
    </xf>
    <xf numFmtId="0" fontId="27" fillId="0" borderId="11" xfId="0" applyFont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64" fontId="36" fillId="0" borderId="10" xfId="0" applyNumberFormat="1" applyFont="1" applyFill="1" applyBorder="1" applyAlignment="1">
      <alignment horizontal="right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35" fillId="0" borderId="14" xfId="0" applyFont="1" applyFill="1" applyBorder="1" applyAlignment="1">
      <alignment horizontal="right" vertical="top" wrapText="1"/>
    </xf>
    <xf numFmtId="0" fontId="19" fillId="45" borderId="14" xfId="0" applyFont="1" applyFill="1" applyBorder="1" applyAlignment="1">
      <alignment horizontal="left"/>
    </xf>
    <xf numFmtId="0" fontId="18" fillId="45" borderId="14" xfId="0" applyFont="1" applyFill="1" applyBorder="1" applyAlignment="1">
      <alignment horizontal="left"/>
    </xf>
    <xf numFmtId="0" fontId="18" fillId="0" borderId="0" xfId="0" applyFont="1" applyFill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26" fillId="33" borderId="11" xfId="0" applyFont="1" applyFill="1" applyBorder="1" applyAlignment="1">
      <alignment horizontal="left" vertical="center" wrapText="1"/>
    </xf>
    <xf numFmtId="0" fontId="26" fillId="33" borderId="13" xfId="0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3" fillId="33" borderId="11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/>
    </xf>
    <xf numFmtId="0" fontId="23" fillId="33" borderId="13" xfId="0" applyFont="1" applyFill="1" applyBorder="1" applyAlignment="1">
      <alignment horizontal="center" vertical="center"/>
    </xf>
    <xf numFmtId="0" fontId="24" fillId="34" borderId="11" xfId="0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</cellXfs>
  <cellStyles count="43">
    <cellStyle name="20% - Accent1" xfId="19" xr:uid="{00000000-0005-0000-0000-000000000000}"/>
    <cellStyle name="20% - Accent2" xfId="23" xr:uid="{00000000-0005-0000-0000-000001000000}"/>
    <cellStyle name="20% - Accent3" xfId="27" xr:uid="{00000000-0005-0000-0000-000002000000}"/>
    <cellStyle name="20% - Accent4" xfId="31" xr:uid="{00000000-0005-0000-0000-000003000000}"/>
    <cellStyle name="20% - Accent5" xfId="35" xr:uid="{00000000-0005-0000-0000-000004000000}"/>
    <cellStyle name="20% - Accent6" xfId="39" xr:uid="{00000000-0005-0000-0000-000005000000}"/>
    <cellStyle name="40% - Accent1" xfId="20" xr:uid="{00000000-0005-0000-0000-000006000000}"/>
    <cellStyle name="40% - Accent2" xfId="24" xr:uid="{00000000-0005-0000-0000-000007000000}"/>
    <cellStyle name="40% - Accent3" xfId="28" xr:uid="{00000000-0005-0000-0000-000008000000}"/>
    <cellStyle name="40% - Accent4" xfId="32" xr:uid="{00000000-0005-0000-0000-000009000000}"/>
    <cellStyle name="40% - Accent5" xfId="36" xr:uid="{00000000-0005-0000-0000-00000A000000}"/>
    <cellStyle name="40% - Accent6" xfId="40" xr:uid="{00000000-0005-0000-0000-00000B000000}"/>
    <cellStyle name="60% - Accent1" xfId="21" xr:uid="{00000000-0005-0000-0000-00000C000000}"/>
    <cellStyle name="60% - Accent2" xfId="25" xr:uid="{00000000-0005-0000-0000-00000D000000}"/>
    <cellStyle name="60% - Accent3" xfId="29" xr:uid="{00000000-0005-0000-0000-00000E000000}"/>
    <cellStyle name="60% - Accent4" xfId="33" xr:uid="{00000000-0005-0000-0000-00000F000000}"/>
    <cellStyle name="60% - Accent5" xfId="37" xr:uid="{00000000-0005-0000-0000-000010000000}"/>
    <cellStyle name="60% - Accent6" xfId="41" xr:uid="{00000000-0005-0000-0000-000011000000}"/>
    <cellStyle name="Accent1" xfId="18" xr:uid="{00000000-0005-0000-0000-000012000000}"/>
    <cellStyle name="Accent2" xfId="22" xr:uid="{00000000-0005-0000-0000-000013000000}"/>
    <cellStyle name="Accent3" xfId="26" xr:uid="{00000000-0005-0000-0000-000014000000}"/>
    <cellStyle name="Accent4" xfId="30" xr:uid="{00000000-0005-0000-0000-000015000000}"/>
    <cellStyle name="Accent5" xfId="34" xr:uid="{00000000-0005-0000-0000-000016000000}"/>
    <cellStyle name="Accent6" xfId="38" xr:uid="{00000000-0005-0000-0000-000017000000}"/>
    <cellStyle name="Bad" xfId="7" xr:uid="{00000000-0005-0000-0000-000018000000}"/>
    <cellStyle name="Calculation" xfId="11" xr:uid="{00000000-0005-0000-0000-000019000000}"/>
    <cellStyle name="Check Cell" xfId="13" xr:uid="{00000000-0005-0000-0000-00001A000000}"/>
    <cellStyle name="Comma" xfId="42" builtinId="3"/>
    <cellStyle name="Explanatory Text" xfId="16" xr:uid="{00000000-0005-0000-0000-00001B000000}"/>
    <cellStyle name="Good" xfId="6" xr:uid="{00000000-0005-0000-0000-00001C000000}"/>
    <cellStyle name="Heading 1" xfId="2" xr:uid="{00000000-0005-0000-0000-00001D000000}"/>
    <cellStyle name="Heading 2" xfId="3" xr:uid="{00000000-0005-0000-0000-00001E000000}"/>
    <cellStyle name="Heading 3" xfId="4" xr:uid="{00000000-0005-0000-0000-00001F000000}"/>
    <cellStyle name="Heading 4" xfId="5" xr:uid="{00000000-0005-0000-0000-000020000000}"/>
    <cellStyle name="Input" xfId="9" xr:uid="{00000000-0005-0000-0000-000021000000}"/>
    <cellStyle name="Linked Cell" xfId="12" xr:uid="{00000000-0005-0000-0000-000022000000}"/>
    <cellStyle name="Neutral" xfId="8" xr:uid="{00000000-0005-0000-0000-000023000000}"/>
    <cellStyle name="Normal" xfId="0" builtinId="0"/>
    <cellStyle name="Note" xfId="15" xr:uid="{00000000-0005-0000-0000-000025000000}"/>
    <cellStyle name="Output" xfId="10" xr:uid="{00000000-0005-0000-0000-000026000000}"/>
    <cellStyle name="Title" xfId="1" xr:uid="{00000000-0005-0000-0000-000027000000}"/>
    <cellStyle name="Total" xfId="17" xr:uid="{00000000-0005-0000-0000-000028000000}"/>
    <cellStyle name="Warning Text" xfId="14" xr:uid="{00000000-0005-0000-0000-000029000000}"/>
  </cellStyles>
  <dxfs count="0"/>
  <tableStyles count="0" defaultTableStyle="TableStyleMedium2" defaultPivotStyle="PivotStyleLight16"/>
  <colors>
    <mruColors>
      <color rgb="FFFAD6F5"/>
      <color rgb="FFD5D2FE"/>
      <color rgb="FFE2F0D9"/>
      <color rgb="FFE4DFEC"/>
      <color rgb="FFD9EAF7"/>
      <color rgb="FFF4B183"/>
      <color rgb="FFD6B656"/>
      <color rgb="FFC6E0B4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4"/>
  <sheetViews>
    <sheetView topLeftCell="A19" zoomScale="90" zoomScaleNormal="90" workbookViewId="0">
      <selection activeCell="D26" sqref="D26"/>
    </sheetView>
  </sheetViews>
  <sheetFormatPr defaultColWidth="12.28515625" defaultRowHeight="15.75"/>
  <cols>
    <col min="1" max="1" width="7.42578125" style="31" customWidth="1"/>
    <col min="2" max="2" width="7.42578125" style="39" customWidth="1"/>
    <col min="3" max="3" width="11.28515625" style="31" customWidth="1"/>
    <col min="4" max="4" width="7.5703125" style="31" customWidth="1"/>
    <col min="5" max="5" width="10.140625" style="31" bestFit="1" customWidth="1"/>
    <col min="6" max="6" width="11" style="31" bestFit="1" customWidth="1"/>
    <col min="7" max="7" width="44.7109375" style="31" bestFit="1" customWidth="1"/>
    <col min="8" max="8" width="33" style="31" bestFit="1" customWidth="1"/>
    <col min="9" max="9" width="7.7109375" style="31" bestFit="1" customWidth="1"/>
    <col min="10" max="14" width="16.42578125" style="40" customWidth="1"/>
    <col min="15" max="15" width="16" style="40" customWidth="1"/>
    <col min="16" max="16" width="16" style="24" customWidth="1"/>
    <col min="17" max="17" width="16" style="31" customWidth="1"/>
    <col min="18" max="16384" width="12.28515625" style="31"/>
  </cols>
  <sheetData>
    <row r="1" spans="1:17" s="79" customFormat="1" ht="20.100000000000001" customHeight="1">
      <c r="A1" s="91" t="s">
        <v>48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7" s="32" customFormat="1">
      <c r="A2" s="90" t="s">
        <v>8</v>
      </c>
      <c r="B2" s="90" t="s">
        <v>9</v>
      </c>
      <c r="C2" s="90" t="s">
        <v>51</v>
      </c>
      <c r="D2" s="90" t="s">
        <v>50</v>
      </c>
      <c r="E2" s="90" t="s">
        <v>10</v>
      </c>
      <c r="F2" s="90" t="s">
        <v>11</v>
      </c>
      <c r="G2" s="90" t="s">
        <v>12</v>
      </c>
      <c r="H2" s="90" t="s">
        <v>145</v>
      </c>
      <c r="I2" s="90" t="s">
        <v>0</v>
      </c>
      <c r="J2" s="92" t="s">
        <v>1</v>
      </c>
      <c r="K2" s="92" t="s">
        <v>173</v>
      </c>
      <c r="L2" s="92" t="s">
        <v>2</v>
      </c>
      <c r="M2" s="92" t="s">
        <v>3</v>
      </c>
      <c r="N2" s="92" t="s">
        <v>4</v>
      </c>
      <c r="O2" s="90" t="s">
        <v>5</v>
      </c>
      <c r="P2" s="90" t="s">
        <v>6</v>
      </c>
      <c r="Q2" s="90" t="s">
        <v>7</v>
      </c>
    </row>
    <row r="3" spans="1:17" s="32" customFormat="1">
      <c r="A3" s="90"/>
      <c r="B3" s="90"/>
      <c r="C3" s="90"/>
      <c r="D3" s="90"/>
      <c r="E3" s="90"/>
      <c r="F3" s="90"/>
      <c r="G3" s="90"/>
      <c r="H3" s="90"/>
      <c r="I3" s="90"/>
      <c r="J3" s="92"/>
      <c r="K3" s="92"/>
      <c r="L3" s="92"/>
      <c r="M3" s="92"/>
      <c r="N3" s="92"/>
      <c r="O3" s="90"/>
      <c r="P3" s="90"/>
      <c r="Q3" s="90"/>
    </row>
    <row r="4" spans="1:17" s="32" customFormat="1">
      <c r="A4" s="90"/>
      <c r="B4" s="90"/>
      <c r="C4" s="90"/>
      <c r="D4" s="90"/>
      <c r="E4" s="90"/>
      <c r="F4" s="90"/>
      <c r="G4" s="90"/>
      <c r="H4" s="90"/>
      <c r="I4" s="90"/>
      <c r="J4" s="92"/>
      <c r="K4" s="92"/>
      <c r="L4" s="92"/>
      <c r="M4" s="92"/>
      <c r="N4" s="92"/>
      <c r="O4" s="90"/>
      <c r="P4" s="90"/>
      <c r="Q4" s="90"/>
    </row>
    <row r="5" spans="1:17">
      <c r="A5" s="33">
        <v>652</v>
      </c>
      <c r="B5" s="34"/>
      <c r="C5" s="34"/>
      <c r="D5" s="34"/>
      <c r="E5" s="59" t="s">
        <v>13</v>
      </c>
      <c r="F5" s="58"/>
      <c r="G5" s="58"/>
      <c r="H5" s="44" t="s">
        <v>14</v>
      </c>
      <c r="I5" s="46">
        <f>SUM(I6:I7)</f>
        <v>823</v>
      </c>
      <c r="J5" s="47">
        <f t="shared" ref="J5:O5" si="0">J6+J7</f>
        <v>8096847</v>
      </c>
      <c r="K5" s="48">
        <f t="shared" si="0"/>
        <v>1558151</v>
      </c>
      <c r="L5" s="49">
        <f t="shared" si="0"/>
        <v>279000</v>
      </c>
      <c r="M5" s="50">
        <f t="shared" si="0"/>
        <v>695000</v>
      </c>
      <c r="N5" s="51">
        <f t="shared" si="0"/>
        <v>3431885</v>
      </c>
      <c r="O5" s="80">
        <f t="shared" si="0"/>
        <v>14060883</v>
      </c>
      <c r="P5" s="68">
        <v>14564382</v>
      </c>
      <c r="Q5" s="82">
        <v>15338067</v>
      </c>
    </row>
    <row r="6" spans="1:17">
      <c r="A6" s="34"/>
      <c r="B6" s="34"/>
      <c r="C6" s="34"/>
      <c r="D6" s="34"/>
      <c r="E6" s="34"/>
      <c r="F6" s="34"/>
      <c r="G6" s="34"/>
      <c r="H6" s="44" t="s">
        <v>15</v>
      </c>
      <c r="I6" s="46">
        <f t="shared" ref="I6:N6" si="1">SUM(I11,I21,I36,I46,I56,I71,I81,I91,I101,I111,I126,I141,I151)</f>
        <v>823</v>
      </c>
      <c r="J6" s="47">
        <f t="shared" si="1"/>
        <v>8086847</v>
      </c>
      <c r="K6" s="48">
        <f t="shared" si="1"/>
        <v>1260151</v>
      </c>
      <c r="L6" s="49">
        <f t="shared" si="1"/>
        <v>202000</v>
      </c>
      <c r="M6" s="50">
        <f t="shared" si="1"/>
        <v>555000</v>
      </c>
      <c r="N6" s="51">
        <f t="shared" si="1"/>
        <v>2753498</v>
      </c>
      <c r="O6" s="80">
        <f>SUM(J6:N6)</f>
        <v>12857496</v>
      </c>
      <c r="P6" s="68">
        <v>13322574</v>
      </c>
      <c r="Q6" s="82">
        <v>14034378</v>
      </c>
    </row>
    <row r="7" spans="1:17">
      <c r="A7" s="34"/>
      <c r="B7" s="34"/>
      <c r="C7" s="34"/>
      <c r="D7" s="34"/>
      <c r="E7" s="34"/>
      <c r="F7" s="34"/>
      <c r="G7" s="34"/>
      <c r="H7" s="44" t="s">
        <v>16</v>
      </c>
      <c r="I7" s="52"/>
      <c r="J7" s="47">
        <f>SUM(J12,J22,J37,J47,J57,J72,J82,J92,J102,J112,J127,J142,J152)</f>
        <v>10000</v>
      </c>
      <c r="K7" s="48">
        <f>SUM(K12,K22,K37,K47,K57,K72,K82,K92,K102,K112,K127,K142,K152)</f>
        <v>298000</v>
      </c>
      <c r="L7" s="49">
        <f>SUM(L12,L22,L37,L47,L57,L72,L82,L92,L102,L112,L127,L142,L152)</f>
        <v>77000</v>
      </c>
      <c r="M7" s="50">
        <f>SUM(M12,M22,M37,M47,M57,M72,M82,M92,M102,M112,M127,M142,M152)</f>
        <v>140000</v>
      </c>
      <c r="N7" s="51">
        <f>SUM(N12,N22,N37,N47,N57,N72,N82,N92,N102,N112,N127,N142,N152)</f>
        <v>678387</v>
      </c>
      <c r="O7" s="80">
        <f>SUM(J7:N7)</f>
        <v>1203387</v>
      </c>
      <c r="P7" s="68">
        <v>1241808</v>
      </c>
      <c r="Q7" s="82">
        <v>1303689</v>
      </c>
    </row>
    <row r="8" spans="1:17">
      <c r="A8" s="35"/>
      <c r="B8" s="34"/>
      <c r="C8" s="34"/>
      <c r="D8" s="34"/>
      <c r="E8" s="34"/>
      <c r="F8" s="34"/>
      <c r="G8" s="34"/>
      <c r="H8" s="44" t="s">
        <v>17</v>
      </c>
      <c r="I8" s="52"/>
      <c r="J8" s="53"/>
      <c r="K8" s="54"/>
      <c r="L8" s="55"/>
      <c r="M8" s="56"/>
      <c r="N8" s="51"/>
      <c r="O8" s="81"/>
      <c r="P8" s="68"/>
      <c r="Q8" s="82"/>
    </row>
    <row r="9" spans="1:17">
      <c r="A9" s="34"/>
      <c r="B9" s="34"/>
      <c r="C9" s="34"/>
      <c r="D9" s="34"/>
      <c r="E9" s="34"/>
      <c r="F9" s="34"/>
      <c r="G9" s="34"/>
      <c r="H9" s="44" t="s">
        <v>18</v>
      </c>
      <c r="I9" s="52"/>
      <c r="J9" s="53"/>
      <c r="K9" s="54"/>
      <c r="L9" s="55"/>
      <c r="M9" s="56"/>
      <c r="N9" s="51"/>
      <c r="O9" s="81"/>
      <c r="P9" s="68"/>
      <c r="Q9" s="82"/>
    </row>
    <row r="10" spans="1:17">
      <c r="A10" s="34"/>
      <c r="B10" s="33">
        <v>160</v>
      </c>
      <c r="C10" s="34"/>
      <c r="D10" s="34"/>
      <c r="E10" s="60"/>
      <c r="F10" s="93" t="s">
        <v>19</v>
      </c>
      <c r="G10" s="93"/>
      <c r="H10" s="44" t="s">
        <v>14</v>
      </c>
      <c r="I10" s="46">
        <f>SUM(I11:I12)</f>
        <v>27</v>
      </c>
      <c r="J10" s="47">
        <f t="shared" ref="J10:O10" si="2">J11+J12</f>
        <v>300042</v>
      </c>
      <c r="K10" s="48">
        <f t="shared" si="2"/>
        <v>40000</v>
      </c>
      <c r="L10" s="55">
        <f t="shared" si="2"/>
        <v>0</v>
      </c>
      <c r="M10" s="50">
        <f t="shared" si="2"/>
        <v>140000</v>
      </c>
      <c r="N10" s="51">
        <f t="shared" si="2"/>
        <v>0</v>
      </c>
      <c r="O10" s="80">
        <f t="shared" si="2"/>
        <v>480042</v>
      </c>
      <c r="P10" s="68">
        <v>481542</v>
      </c>
      <c r="Q10" s="82">
        <v>493049</v>
      </c>
    </row>
    <row r="11" spans="1:17">
      <c r="A11" s="34"/>
      <c r="B11" s="34"/>
      <c r="C11" s="34"/>
      <c r="D11" s="34"/>
      <c r="E11" s="34"/>
      <c r="F11" s="34"/>
      <c r="G11" s="34"/>
      <c r="H11" s="44" t="s">
        <v>15</v>
      </c>
      <c r="I11" s="46">
        <f t="shared" ref="I11:N11" si="3">SUM(I16)</f>
        <v>27</v>
      </c>
      <c r="J11" s="47">
        <f t="shared" si="3"/>
        <v>300042</v>
      </c>
      <c r="K11" s="48">
        <f t="shared" si="3"/>
        <v>30000</v>
      </c>
      <c r="L11" s="55">
        <f t="shared" si="3"/>
        <v>0</v>
      </c>
      <c r="M11" s="50">
        <f t="shared" si="3"/>
        <v>110000</v>
      </c>
      <c r="N11" s="51">
        <f t="shared" si="3"/>
        <v>0</v>
      </c>
      <c r="O11" s="80">
        <f>SUM(J11:N11)</f>
        <v>440042</v>
      </c>
      <c r="P11" s="68">
        <v>441542</v>
      </c>
      <c r="Q11" s="82">
        <v>453049</v>
      </c>
    </row>
    <row r="12" spans="1:17">
      <c r="A12" s="34"/>
      <c r="B12" s="34"/>
      <c r="C12" s="34"/>
      <c r="D12" s="34"/>
      <c r="E12" s="34"/>
      <c r="F12" s="34"/>
      <c r="G12" s="34"/>
      <c r="H12" s="44" t="s">
        <v>16</v>
      </c>
      <c r="I12" s="52"/>
      <c r="J12" s="53">
        <f>SUM(J17)</f>
        <v>0</v>
      </c>
      <c r="K12" s="48">
        <f>SUM(K17)</f>
        <v>10000</v>
      </c>
      <c r="L12" s="55">
        <f>SUM(L17)</f>
        <v>0</v>
      </c>
      <c r="M12" s="50">
        <f>SUM(M17)</f>
        <v>30000</v>
      </c>
      <c r="N12" s="51">
        <f>SUM(N17)</f>
        <v>0</v>
      </c>
      <c r="O12" s="80">
        <f>SUM(J12:N12)</f>
        <v>40000</v>
      </c>
      <c r="P12" s="68">
        <v>40000</v>
      </c>
      <c r="Q12" s="82">
        <v>40000</v>
      </c>
    </row>
    <row r="13" spans="1:17">
      <c r="A13" s="34"/>
      <c r="B13" s="34"/>
      <c r="C13" s="34"/>
      <c r="D13" s="34"/>
      <c r="E13" s="34"/>
      <c r="F13" s="34"/>
      <c r="G13" s="34"/>
      <c r="H13" s="44" t="s">
        <v>17</v>
      </c>
      <c r="I13" s="52"/>
      <c r="J13" s="53"/>
      <c r="K13" s="54"/>
      <c r="L13" s="55"/>
      <c r="M13" s="56"/>
      <c r="N13" s="51"/>
      <c r="O13" s="81"/>
      <c r="P13" s="68"/>
      <c r="Q13" s="82"/>
    </row>
    <row r="14" spans="1:17">
      <c r="A14" s="34"/>
      <c r="B14" s="34"/>
      <c r="C14" s="34"/>
      <c r="D14" s="34"/>
      <c r="E14" s="34"/>
      <c r="F14" s="34"/>
      <c r="G14" s="34"/>
      <c r="H14" s="44" t="s">
        <v>18</v>
      </c>
      <c r="I14" s="52"/>
      <c r="J14" s="53"/>
      <c r="K14" s="54"/>
      <c r="L14" s="55"/>
      <c r="M14" s="56"/>
      <c r="N14" s="51"/>
      <c r="O14" s="81"/>
      <c r="P14" s="68"/>
      <c r="Q14" s="82"/>
    </row>
    <row r="15" spans="1:17">
      <c r="A15" s="34"/>
      <c r="B15" s="34"/>
      <c r="C15" s="33">
        <v>16028</v>
      </c>
      <c r="D15" s="33">
        <v>111</v>
      </c>
      <c r="E15" s="60"/>
      <c r="F15" s="58"/>
      <c r="G15" s="61" t="s">
        <v>19</v>
      </c>
      <c r="H15" s="44" t="s">
        <v>14</v>
      </c>
      <c r="I15" s="46">
        <f>SUM(I16:I17)</f>
        <v>27</v>
      </c>
      <c r="J15" s="47">
        <f t="shared" ref="J15:O15" si="4">J16+J17</f>
        <v>300042</v>
      </c>
      <c r="K15" s="48">
        <f t="shared" si="4"/>
        <v>40000</v>
      </c>
      <c r="L15" s="55">
        <f t="shared" si="4"/>
        <v>0</v>
      </c>
      <c r="M15" s="50">
        <f t="shared" si="4"/>
        <v>140000</v>
      </c>
      <c r="N15" s="51">
        <f t="shared" si="4"/>
        <v>0</v>
      </c>
      <c r="O15" s="80">
        <f t="shared" si="4"/>
        <v>480042</v>
      </c>
      <c r="P15" s="68">
        <v>481542</v>
      </c>
      <c r="Q15" s="82">
        <v>493049</v>
      </c>
    </row>
    <row r="16" spans="1:17">
      <c r="A16" s="34"/>
      <c r="B16" s="34"/>
      <c r="C16" s="34"/>
      <c r="D16" s="34"/>
      <c r="E16" s="34"/>
      <c r="F16" s="34"/>
      <c r="G16" s="34"/>
      <c r="H16" s="44" t="s">
        <v>15</v>
      </c>
      <c r="I16" s="46">
        <v>27</v>
      </c>
      <c r="J16" s="47">
        <v>300042</v>
      </c>
      <c r="K16" s="48">
        <v>30000</v>
      </c>
      <c r="L16" s="55">
        <v>0</v>
      </c>
      <c r="M16" s="50">
        <v>110000</v>
      </c>
      <c r="N16" s="51">
        <v>0</v>
      </c>
      <c r="O16" s="80">
        <f>SUM(J16:N16)</f>
        <v>440042</v>
      </c>
      <c r="P16" s="68">
        <v>441542</v>
      </c>
      <c r="Q16" s="82">
        <v>453049</v>
      </c>
    </row>
    <row r="17" spans="1:21">
      <c r="A17" s="34"/>
      <c r="B17" s="34"/>
      <c r="C17" s="34"/>
      <c r="D17" s="34"/>
      <c r="E17" s="34"/>
      <c r="F17" s="34"/>
      <c r="G17" s="34"/>
      <c r="H17" s="44" t="s">
        <v>16</v>
      </c>
      <c r="I17" s="52"/>
      <c r="J17" s="53">
        <v>0</v>
      </c>
      <c r="K17" s="48">
        <v>10000</v>
      </c>
      <c r="L17" s="55">
        <v>0</v>
      </c>
      <c r="M17" s="50">
        <v>30000</v>
      </c>
      <c r="N17" s="51">
        <v>0</v>
      </c>
      <c r="O17" s="80">
        <f>SUM(J17:N17)</f>
        <v>40000</v>
      </c>
      <c r="P17" s="68">
        <v>40000</v>
      </c>
      <c r="Q17" s="82">
        <v>40000</v>
      </c>
    </row>
    <row r="18" spans="1:21">
      <c r="A18" s="34"/>
      <c r="B18" s="34"/>
      <c r="C18" s="34"/>
      <c r="D18" s="34"/>
      <c r="E18" s="34"/>
      <c r="F18" s="34"/>
      <c r="G18" s="34"/>
      <c r="H18" s="44" t="s">
        <v>17</v>
      </c>
      <c r="I18" s="52"/>
      <c r="J18" s="53"/>
      <c r="K18" s="54"/>
      <c r="L18" s="55"/>
      <c r="M18" s="56"/>
      <c r="N18" s="51"/>
      <c r="O18" s="81"/>
      <c r="P18" s="68"/>
      <c r="Q18" s="82"/>
    </row>
    <row r="19" spans="1:21">
      <c r="A19" s="34"/>
      <c r="B19" s="34"/>
      <c r="C19" s="34"/>
      <c r="D19" s="34"/>
      <c r="E19" s="34"/>
      <c r="F19" s="34"/>
      <c r="G19" s="34"/>
      <c r="H19" s="44" t="s">
        <v>18</v>
      </c>
      <c r="I19" s="52"/>
      <c r="J19" s="53"/>
      <c r="K19" s="54"/>
      <c r="L19" s="55"/>
      <c r="M19" s="56"/>
      <c r="N19" s="51"/>
      <c r="O19" s="81"/>
      <c r="P19" s="68"/>
      <c r="Q19" s="82"/>
    </row>
    <row r="20" spans="1:21">
      <c r="A20" s="34"/>
      <c r="B20" s="33">
        <v>163</v>
      </c>
      <c r="C20" s="34"/>
      <c r="D20" s="34"/>
      <c r="E20" s="60"/>
      <c r="F20" s="93" t="s">
        <v>20</v>
      </c>
      <c r="G20" s="93"/>
      <c r="H20" s="44" t="s">
        <v>14</v>
      </c>
      <c r="I20" s="46">
        <f>SUM(I21:I22)</f>
        <v>25</v>
      </c>
      <c r="J20" s="47">
        <f t="shared" ref="J20:O20" si="5">J21+J22</f>
        <v>227444</v>
      </c>
      <c r="K20" s="48">
        <f t="shared" si="5"/>
        <v>127000</v>
      </c>
      <c r="L20" s="49">
        <f t="shared" si="5"/>
        <v>40000</v>
      </c>
      <c r="M20" s="56">
        <f t="shared" si="5"/>
        <v>0</v>
      </c>
      <c r="N20" s="51">
        <f t="shared" si="5"/>
        <v>295000</v>
      </c>
      <c r="O20" s="80">
        <f t="shared" si="5"/>
        <v>689444</v>
      </c>
      <c r="P20" s="68">
        <v>647582</v>
      </c>
      <c r="Q20" s="82">
        <v>451724</v>
      </c>
    </row>
    <row r="21" spans="1:21">
      <c r="A21" s="34"/>
      <c r="B21" s="34"/>
      <c r="C21" s="34"/>
      <c r="D21" s="34"/>
      <c r="E21" s="34"/>
      <c r="F21" s="34"/>
      <c r="G21" s="34"/>
      <c r="H21" s="44" t="s">
        <v>15</v>
      </c>
      <c r="I21" s="46">
        <f t="shared" ref="I21:N21" si="6">SUM(I26,I31)</f>
        <v>25</v>
      </c>
      <c r="J21" s="47">
        <f t="shared" si="6"/>
        <v>227444</v>
      </c>
      <c r="K21" s="48">
        <f t="shared" si="6"/>
        <v>90000</v>
      </c>
      <c r="L21" s="49">
        <f t="shared" si="6"/>
        <v>30000</v>
      </c>
      <c r="M21" s="56">
        <f t="shared" si="6"/>
        <v>0</v>
      </c>
      <c r="N21" s="51">
        <f t="shared" si="6"/>
        <v>215000</v>
      </c>
      <c r="O21" s="80">
        <f>SUM(J21:N21)</f>
        <v>562444</v>
      </c>
      <c r="P21" s="68">
        <v>530582</v>
      </c>
      <c r="Q21" s="82">
        <v>389724</v>
      </c>
    </row>
    <row r="22" spans="1:21">
      <c r="A22" s="34"/>
      <c r="B22" s="34"/>
      <c r="C22" s="34"/>
      <c r="D22" s="34"/>
      <c r="E22" s="34"/>
      <c r="F22" s="34"/>
      <c r="G22" s="34"/>
      <c r="H22" s="44" t="s">
        <v>16</v>
      </c>
      <c r="I22" s="52"/>
      <c r="J22" s="53">
        <f>SUM(J27,J32)</f>
        <v>0</v>
      </c>
      <c r="K22" s="48">
        <f>SUM(K27,K32)</f>
        <v>37000</v>
      </c>
      <c r="L22" s="49">
        <f>SUM(L27,L32)</f>
        <v>10000</v>
      </c>
      <c r="M22" s="56">
        <f>SUM(M27,M32)</f>
        <v>0</v>
      </c>
      <c r="N22" s="51">
        <f>SUM(N27,N32)</f>
        <v>80000</v>
      </c>
      <c r="O22" s="80">
        <f>SUM(J22:N22)</f>
        <v>127000</v>
      </c>
      <c r="P22" s="68">
        <v>117000</v>
      </c>
      <c r="Q22" s="82">
        <v>62000</v>
      </c>
    </row>
    <row r="23" spans="1:21">
      <c r="A23" s="34"/>
      <c r="B23" s="34"/>
      <c r="C23" s="34"/>
      <c r="D23" s="34"/>
      <c r="E23" s="34"/>
      <c r="F23" s="34"/>
      <c r="G23" s="34"/>
      <c r="H23" s="44" t="s">
        <v>17</v>
      </c>
      <c r="I23" s="52"/>
      <c r="J23" s="53"/>
      <c r="K23" s="54"/>
      <c r="L23" s="55"/>
      <c r="M23" s="56"/>
      <c r="N23" s="51"/>
      <c r="O23" s="81"/>
      <c r="P23" s="68"/>
      <c r="Q23" s="82"/>
    </row>
    <row r="24" spans="1:21">
      <c r="A24" s="34"/>
      <c r="B24" s="34"/>
      <c r="C24" s="34"/>
      <c r="D24" s="34"/>
      <c r="E24" s="34"/>
      <c r="F24" s="34"/>
      <c r="G24" s="34"/>
      <c r="H24" s="44" t="s">
        <v>18</v>
      </c>
      <c r="I24" s="52"/>
      <c r="J24" s="53"/>
      <c r="K24" s="54"/>
      <c r="L24" s="55"/>
      <c r="M24" s="56"/>
      <c r="N24" s="51"/>
      <c r="O24" s="81"/>
      <c r="P24" s="68"/>
      <c r="Q24" s="82"/>
    </row>
    <row r="25" spans="1:21">
      <c r="A25" s="34"/>
      <c r="B25" s="34"/>
      <c r="C25" s="33">
        <v>16328</v>
      </c>
      <c r="D25" s="33">
        <v>133</v>
      </c>
      <c r="E25" s="60"/>
      <c r="F25" s="58"/>
      <c r="G25" s="61" t="s">
        <v>21</v>
      </c>
      <c r="H25" s="44" t="s">
        <v>14</v>
      </c>
      <c r="I25" s="46">
        <f>SUM(I26:I27)</f>
        <v>24</v>
      </c>
      <c r="J25" s="47">
        <f t="shared" ref="J25:O25" si="7">J26+J27</f>
        <v>214675</v>
      </c>
      <c r="K25" s="48">
        <f t="shared" si="7"/>
        <v>125000</v>
      </c>
      <c r="L25" s="49">
        <f t="shared" si="7"/>
        <v>40000</v>
      </c>
      <c r="M25" s="56">
        <f t="shared" si="7"/>
        <v>0</v>
      </c>
      <c r="N25" s="51">
        <f t="shared" si="7"/>
        <v>295000</v>
      </c>
      <c r="O25" s="80">
        <f t="shared" si="7"/>
        <v>674675</v>
      </c>
      <c r="P25" s="68">
        <v>632749</v>
      </c>
      <c r="Q25" s="82">
        <v>433827</v>
      </c>
      <c r="U25" s="32"/>
    </row>
    <row r="26" spans="1:21">
      <c r="A26" s="34"/>
      <c r="B26" s="34"/>
      <c r="C26" s="34"/>
      <c r="D26" s="34"/>
      <c r="E26" s="34"/>
      <c r="F26" s="34"/>
      <c r="G26" s="34"/>
      <c r="H26" s="44" t="s">
        <v>15</v>
      </c>
      <c r="I26" s="46">
        <v>24</v>
      </c>
      <c r="J26" s="47">
        <v>214675</v>
      </c>
      <c r="K26" s="48">
        <v>90000</v>
      </c>
      <c r="L26" s="49">
        <v>30000</v>
      </c>
      <c r="M26" s="56">
        <v>0</v>
      </c>
      <c r="N26" s="51">
        <v>215000</v>
      </c>
      <c r="O26" s="80">
        <f>SUM(J26:N26)</f>
        <v>549675</v>
      </c>
      <c r="P26" s="68">
        <v>517749</v>
      </c>
      <c r="Q26" s="82">
        <v>373827</v>
      </c>
    </row>
    <row r="27" spans="1:21">
      <c r="A27" s="34"/>
      <c r="B27" s="34"/>
      <c r="C27" s="34"/>
      <c r="D27" s="34"/>
      <c r="E27" s="34"/>
      <c r="F27" s="34"/>
      <c r="G27" s="34"/>
      <c r="H27" s="44" t="s">
        <v>16</v>
      </c>
      <c r="I27" s="52"/>
      <c r="J27" s="53">
        <v>0</v>
      </c>
      <c r="K27" s="48">
        <v>35000</v>
      </c>
      <c r="L27" s="49">
        <v>10000</v>
      </c>
      <c r="M27" s="56">
        <v>0</v>
      </c>
      <c r="N27" s="51">
        <v>80000</v>
      </c>
      <c r="O27" s="80">
        <f>SUM(J27:N27)</f>
        <v>125000</v>
      </c>
      <c r="P27" s="68">
        <v>115000</v>
      </c>
      <c r="Q27" s="82">
        <v>60000</v>
      </c>
    </row>
    <row r="28" spans="1:21">
      <c r="A28" s="34"/>
      <c r="B28" s="34"/>
      <c r="C28" s="34"/>
      <c r="D28" s="34"/>
      <c r="E28" s="34"/>
      <c r="F28" s="34"/>
      <c r="G28" s="34"/>
      <c r="H28" s="44" t="s">
        <v>17</v>
      </c>
      <c r="I28" s="52"/>
      <c r="J28" s="53"/>
      <c r="K28" s="54"/>
      <c r="L28" s="55"/>
      <c r="M28" s="56"/>
      <c r="N28" s="51"/>
      <c r="O28" s="81"/>
      <c r="P28" s="68"/>
      <c r="Q28" s="82"/>
    </row>
    <row r="29" spans="1:21">
      <c r="A29" s="34"/>
      <c r="B29" s="34"/>
      <c r="C29" s="34"/>
      <c r="D29" s="34"/>
      <c r="E29" s="34"/>
      <c r="F29" s="34"/>
      <c r="G29" s="34"/>
      <c r="H29" s="44" t="s">
        <v>18</v>
      </c>
      <c r="I29" s="52"/>
      <c r="J29" s="53"/>
      <c r="K29" s="54"/>
      <c r="L29" s="55"/>
      <c r="M29" s="56"/>
      <c r="N29" s="51"/>
      <c r="O29" s="81"/>
      <c r="P29" s="68"/>
      <c r="Q29" s="82"/>
    </row>
    <row r="30" spans="1:21">
      <c r="A30" s="34"/>
      <c r="B30" s="34"/>
      <c r="C30" s="33">
        <v>16528</v>
      </c>
      <c r="D30" s="33">
        <v>412</v>
      </c>
      <c r="E30" s="60"/>
      <c r="F30" s="58"/>
      <c r="G30" s="61" t="s">
        <v>22</v>
      </c>
      <c r="H30" s="44" t="s">
        <v>14</v>
      </c>
      <c r="I30" s="46">
        <f>SUM(I31:I32)</f>
        <v>1</v>
      </c>
      <c r="J30" s="47">
        <f t="shared" ref="J30:O30" si="8">J31+J32</f>
        <v>12769</v>
      </c>
      <c r="K30" s="48">
        <f t="shared" si="8"/>
        <v>2000</v>
      </c>
      <c r="L30" s="55">
        <f t="shared" si="8"/>
        <v>0</v>
      </c>
      <c r="M30" s="56">
        <f t="shared" si="8"/>
        <v>0</v>
      </c>
      <c r="N30" s="51">
        <f t="shared" si="8"/>
        <v>0</v>
      </c>
      <c r="O30" s="80">
        <f t="shared" si="8"/>
        <v>14769</v>
      </c>
      <c r="P30" s="68">
        <v>14833</v>
      </c>
      <c r="Q30" s="82">
        <v>17897</v>
      </c>
    </row>
    <row r="31" spans="1:21">
      <c r="A31" s="34"/>
      <c r="B31" s="34"/>
      <c r="C31" s="34"/>
      <c r="D31" s="34"/>
      <c r="E31" s="34"/>
      <c r="F31" s="34"/>
      <c r="G31" s="34"/>
      <c r="H31" s="44" t="s">
        <v>15</v>
      </c>
      <c r="I31" s="46">
        <v>1</v>
      </c>
      <c r="J31" s="47">
        <v>12769</v>
      </c>
      <c r="K31" s="54">
        <v>0</v>
      </c>
      <c r="L31" s="55">
        <v>0</v>
      </c>
      <c r="M31" s="56">
        <v>0</v>
      </c>
      <c r="N31" s="51">
        <v>0</v>
      </c>
      <c r="O31" s="80">
        <f>SUM(J31:N31)</f>
        <v>12769</v>
      </c>
      <c r="P31" s="68">
        <v>12833</v>
      </c>
      <c r="Q31" s="82">
        <v>15897</v>
      </c>
    </row>
    <row r="32" spans="1:21">
      <c r="A32" s="34"/>
      <c r="B32" s="34"/>
      <c r="C32" s="34"/>
      <c r="D32" s="34"/>
      <c r="E32" s="34"/>
      <c r="F32" s="34"/>
      <c r="G32" s="34"/>
      <c r="H32" s="44" t="s">
        <v>16</v>
      </c>
      <c r="I32" s="52"/>
      <c r="J32" s="53">
        <v>0</v>
      </c>
      <c r="K32" s="48">
        <v>2000</v>
      </c>
      <c r="L32" s="55">
        <v>0</v>
      </c>
      <c r="M32" s="56">
        <v>0</v>
      </c>
      <c r="N32" s="51">
        <v>0</v>
      </c>
      <c r="O32" s="80">
        <f>SUM(J32:N32)</f>
        <v>2000</v>
      </c>
      <c r="P32" s="68">
        <v>2000</v>
      </c>
      <c r="Q32" s="82">
        <v>2000</v>
      </c>
    </row>
    <row r="33" spans="1:17">
      <c r="A33" s="34"/>
      <c r="B33" s="34"/>
      <c r="C33" s="34"/>
      <c r="D33" s="34"/>
      <c r="E33" s="34"/>
      <c r="F33" s="34"/>
      <c r="G33" s="34"/>
      <c r="H33" s="44" t="s">
        <v>17</v>
      </c>
      <c r="I33" s="52"/>
      <c r="J33" s="53"/>
      <c r="K33" s="54"/>
      <c r="L33" s="55"/>
      <c r="M33" s="56"/>
      <c r="N33" s="51"/>
      <c r="O33" s="81"/>
      <c r="P33" s="68"/>
      <c r="Q33" s="82"/>
    </row>
    <row r="34" spans="1:17">
      <c r="A34" s="34"/>
      <c r="B34" s="34"/>
      <c r="C34" s="34"/>
      <c r="D34" s="34"/>
      <c r="E34" s="34"/>
      <c r="F34" s="34"/>
      <c r="G34" s="34"/>
      <c r="H34" s="44" t="s">
        <v>18</v>
      </c>
      <c r="I34" s="52"/>
      <c r="J34" s="53"/>
      <c r="K34" s="54"/>
      <c r="L34" s="55"/>
      <c r="M34" s="56"/>
      <c r="N34" s="51"/>
      <c r="O34" s="81"/>
      <c r="P34" s="68"/>
      <c r="Q34" s="82"/>
    </row>
    <row r="35" spans="1:17">
      <c r="A35" s="34"/>
      <c r="B35" s="33">
        <v>169</v>
      </c>
      <c r="C35" s="34"/>
      <c r="D35" s="34"/>
      <c r="E35" s="60"/>
      <c r="F35" s="93" t="s">
        <v>23</v>
      </c>
      <c r="G35" s="93"/>
      <c r="H35" s="44" t="s">
        <v>14</v>
      </c>
      <c r="I35" s="46">
        <f>SUM(I36:I37)</f>
        <v>21</v>
      </c>
      <c r="J35" s="47">
        <f t="shared" ref="J35:O35" si="9">J36+J37</f>
        <v>226693</v>
      </c>
      <c r="K35" s="48">
        <f t="shared" si="9"/>
        <v>15000</v>
      </c>
      <c r="L35" s="55">
        <f t="shared" si="9"/>
        <v>0</v>
      </c>
      <c r="M35" s="56">
        <f t="shared" si="9"/>
        <v>0</v>
      </c>
      <c r="N35" s="51">
        <f t="shared" si="9"/>
        <v>0</v>
      </c>
      <c r="O35" s="80">
        <f t="shared" si="9"/>
        <v>241693</v>
      </c>
      <c r="P35" s="68">
        <v>249332</v>
      </c>
      <c r="Q35" s="82">
        <v>245479</v>
      </c>
    </row>
    <row r="36" spans="1:17">
      <c r="A36" s="34"/>
      <c r="B36" s="34"/>
      <c r="C36" s="34"/>
      <c r="D36" s="34"/>
      <c r="E36" s="34"/>
      <c r="F36" s="34"/>
      <c r="G36" s="34"/>
      <c r="H36" s="44" t="s">
        <v>15</v>
      </c>
      <c r="I36" s="46">
        <f t="shared" ref="I36:N36" si="10">SUM(I41)</f>
        <v>21</v>
      </c>
      <c r="J36" s="47">
        <f t="shared" si="10"/>
        <v>226693</v>
      </c>
      <c r="K36" s="48">
        <f t="shared" si="10"/>
        <v>5000</v>
      </c>
      <c r="L36" s="55">
        <f t="shared" si="10"/>
        <v>0</v>
      </c>
      <c r="M36" s="56">
        <f t="shared" si="10"/>
        <v>0</v>
      </c>
      <c r="N36" s="51">
        <f t="shared" si="10"/>
        <v>0</v>
      </c>
      <c r="O36" s="80">
        <f>SUM(J36:N36)</f>
        <v>231693</v>
      </c>
      <c r="P36" s="68">
        <v>239332</v>
      </c>
      <c r="Q36" s="82">
        <v>235479</v>
      </c>
    </row>
    <row r="37" spans="1:17">
      <c r="A37" s="34"/>
      <c r="B37" s="34"/>
      <c r="C37" s="34"/>
      <c r="D37" s="34"/>
      <c r="E37" s="34"/>
      <c r="F37" s="34"/>
      <c r="G37" s="34"/>
      <c r="H37" s="44" t="s">
        <v>16</v>
      </c>
      <c r="I37" s="52"/>
      <c r="J37" s="53">
        <f>SUM(J42)</f>
        <v>0</v>
      </c>
      <c r="K37" s="48">
        <f>SUM(K42)</f>
        <v>10000</v>
      </c>
      <c r="L37" s="55">
        <f>SUM(L42)</f>
        <v>0</v>
      </c>
      <c r="M37" s="56">
        <f>SUM(M42)</f>
        <v>0</v>
      </c>
      <c r="N37" s="51">
        <f>SUM(N42)</f>
        <v>0</v>
      </c>
      <c r="O37" s="80">
        <f>SUM(J37:N37)</f>
        <v>10000</v>
      </c>
      <c r="P37" s="68">
        <v>10000</v>
      </c>
      <c r="Q37" s="82">
        <v>10000</v>
      </c>
    </row>
    <row r="38" spans="1:17">
      <c r="A38" s="34"/>
      <c r="B38" s="34"/>
      <c r="C38" s="34"/>
      <c r="D38" s="34"/>
      <c r="E38" s="34"/>
      <c r="F38" s="34"/>
      <c r="G38" s="34"/>
      <c r="H38" s="44" t="s">
        <v>17</v>
      </c>
      <c r="I38" s="52"/>
      <c r="J38" s="53"/>
      <c r="K38" s="54"/>
      <c r="L38" s="55"/>
      <c r="M38" s="56"/>
      <c r="N38" s="51"/>
      <c r="O38" s="81"/>
      <c r="P38" s="68"/>
      <c r="Q38" s="82"/>
    </row>
    <row r="39" spans="1:17">
      <c r="A39" s="34"/>
      <c r="B39" s="34"/>
      <c r="C39" s="34"/>
      <c r="D39" s="34"/>
      <c r="E39" s="34"/>
      <c r="F39" s="34"/>
      <c r="G39" s="34"/>
      <c r="H39" s="44" t="s">
        <v>18</v>
      </c>
      <c r="I39" s="52"/>
      <c r="J39" s="53"/>
      <c r="K39" s="54"/>
      <c r="L39" s="55"/>
      <c r="M39" s="56"/>
      <c r="N39" s="51"/>
      <c r="O39" s="81"/>
      <c r="P39" s="68"/>
      <c r="Q39" s="82"/>
    </row>
    <row r="40" spans="1:17">
      <c r="A40" s="34"/>
      <c r="B40" s="34"/>
      <c r="C40" s="33">
        <v>16928</v>
      </c>
      <c r="D40" s="33">
        <v>111</v>
      </c>
      <c r="E40" s="60"/>
      <c r="F40" s="58"/>
      <c r="G40" s="61" t="s">
        <v>23</v>
      </c>
      <c r="H40" s="44" t="s">
        <v>14</v>
      </c>
      <c r="I40" s="46">
        <f>SUM(I41:I42)</f>
        <v>21</v>
      </c>
      <c r="J40" s="47">
        <f t="shared" ref="J40:O40" si="11">J41+J42</f>
        <v>226693</v>
      </c>
      <c r="K40" s="48">
        <f t="shared" si="11"/>
        <v>15000</v>
      </c>
      <c r="L40" s="55">
        <f t="shared" si="11"/>
        <v>0</v>
      </c>
      <c r="M40" s="56">
        <f t="shared" si="11"/>
        <v>0</v>
      </c>
      <c r="N40" s="51">
        <f t="shared" si="11"/>
        <v>0</v>
      </c>
      <c r="O40" s="80">
        <f t="shared" si="11"/>
        <v>241693</v>
      </c>
      <c r="P40" s="68">
        <v>249332</v>
      </c>
      <c r="Q40" s="82">
        <v>245479</v>
      </c>
    </row>
    <row r="41" spans="1:17">
      <c r="A41" s="34"/>
      <c r="B41" s="34"/>
      <c r="C41" s="34"/>
      <c r="D41" s="34"/>
      <c r="E41" s="34"/>
      <c r="F41" s="34"/>
      <c r="G41" s="34"/>
      <c r="H41" s="44" t="s">
        <v>15</v>
      </c>
      <c r="I41" s="46">
        <v>21</v>
      </c>
      <c r="J41" s="47">
        <v>226693</v>
      </c>
      <c r="K41" s="48">
        <v>5000</v>
      </c>
      <c r="L41" s="55">
        <v>0</v>
      </c>
      <c r="M41" s="56">
        <v>0</v>
      </c>
      <c r="N41" s="51">
        <v>0</v>
      </c>
      <c r="O41" s="80">
        <f>SUM(J41:N41)</f>
        <v>231693</v>
      </c>
      <c r="P41" s="68">
        <v>239332</v>
      </c>
      <c r="Q41" s="82">
        <v>235479</v>
      </c>
    </row>
    <row r="42" spans="1:17">
      <c r="A42" s="34"/>
      <c r="B42" s="34"/>
      <c r="C42" s="34"/>
      <c r="D42" s="34"/>
      <c r="E42" s="34"/>
      <c r="F42" s="34"/>
      <c r="G42" s="34"/>
      <c r="H42" s="44" t="s">
        <v>16</v>
      </c>
      <c r="I42" s="52"/>
      <c r="J42" s="53">
        <v>0</v>
      </c>
      <c r="K42" s="48">
        <v>10000</v>
      </c>
      <c r="L42" s="55">
        <v>0</v>
      </c>
      <c r="M42" s="56">
        <v>0</v>
      </c>
      <c r="N42" s="51">
        <v>0</v>
      </c>
      <c r="O42" s="80">
        <f>SUM(J42:N42)</f>
        <v>10000</v>
      </c>
      <c r="P42" s="68">
        <v>10000</v>
      </c>
      <c r="Q42" s="82">
        <v>10000</v>
      </c>
    </row>
    <row r="43" spans="1:17">
      <c r="A43" s="34"/>
      <c r="B43" s="34"/>
      <c r="C43" s="34"/>
      <c r="D43" s="34"/>
      <c r="E43" s="34"/>
      <c r="F43" s="34"/>
      <c r="G43" s="34"/>
      <c r="H43" s="44" t="s">
        <v>17</v>
      </c>
      <c r="I43" s="52"/>
      <c r="J43" s="53"/>
      <c r="K43" s="54"/>
      <c r="L43" s="55"/>
      <c r="M43" s="56"/>
      <c r="N43" s="51"/>
      <c r="O43" s="81"/>
      <c r="P43" s="68"/>
      <c r="Q43" s="82"/>
    </row>
    <row r="44" spans="1:17">
      <c r="A44" s="34"/>
      <c r="B44" s="34"/>
      <c r="C44" s="34"/>
      <c r="D44" s="34"/>
      <c r="E44" s="34"/>
      <c r="F44" s="34"/>
      <c r="G44" s="34"/>
      <c r="H44" s="44" t="s">
        <v>18</v>
      </c>
      <c r="I44" s="52"/>
      <c r="J44" s="53"/>
      <c r="K44" s="54"/>
      <c r="L44" s="55"/>
      <c r="M44" s="56"/>
      <c r="N44" s="51"/>
      <c r="O44" s="81"/>
      <c r="P44" s="68"/>
      <c r="Q44" s="82"/>
    </row>
    <row r="45" spans="1:17">
      <c r="A45" s="34"/>
      <c r="B45" s="33">
        <v>175</v>
      </c>
      <c r="C45" s="34"/>
      <c r="D45" s="34"/>
      <c r="E45" s="60"/>
      <c r="F45" s="93" t="s">
        <v>24</v>
      </c>
      <c r="G45" s="93"/>
      <c r="H45" s="44" t="s">
        <v>14</v>
      </c>
      <c r="I45" s="46">
        <f>SUM(I46:I47)</f>
        <v>11</v>
      </c>
      <c r="J45" s="47">
        <f t="shared" ref="J45:O45" si="12">J46+J47</f>
        <v>106351</v>
      </c>
      <c r="K45" s="48">
        <f t="shared" si="12"/>
        <v>15000</v>
      </c>
      <c r="L45" s="55">
        <f t="shared" si="12"/>
        <v>0</v>
      </c>
      <c r="M45" s="56">
        <f t="shared" si="12"/>
        <v>0</v>
      </c>
      <c r="N45" s="51">
        <f t="shared" si="12"/>
        <v>180000</v>
      </c>
      <c r="O45" s="80">
        <f t="shared" si="12"/>
        <v>301351</v>
      </c>
      <c r="P45" s="68">
        <v>417243</v>
      </c>
      <c r="Q45" s="82">
        <v>568257</v>
      </c>
    </row>
    <row r="46" spans="1:17">
      <c r="A46" s="34"/>
      <c r="B46" s="34"/>
      <c r="C46" s="34"/>
      <c r="D46" s="34"/>
      <c r="E46" s="34"/>
      <c r="F46" s="34"/>
      <c r="G46" s="34"/>
      <c r="H46" s="44" t="s">
        <v>15</v>
      </c>
      <c r="I46" s="46">
        <f t="shared" ref="I46:N46" si="13">SUM(I51)</f>
        <v>11</v>
      </c>
      <c r="J46" s="47">
        <f t="shared" si="13"/>
        <v>106351</v>
      </c>
      <c r="K46" s="48">
        <f t="shared" si="13"/>
        <v>8000</v>
      </c>
      <c r="L46" s="55">
        <f t="shared" si="13"/>
        <v>0</v>
      </c>
      <c r="M46" s="56">
        <f t="shared" si="13"/>
        <v>0</v>
      </c>
      <c r="N46" s="51">
        <f t="shared" si="13"/>
        <v>120000</v>
      </c>
      <c r="O46" s="80">
        <f>SUM(J46:N46)</f>
        <v>234351</v>
      </c>
      <c r="P46" s="68">
        <v>311790</v>
      </c>
      <c r="Q46" s="82">
        <v>412644</v>
      </c>
    </row>
    <row r="47" spans="1:17">
      <c r="A47" s="34"/>
      <c r="B47" s="34"/>
      <c r="C47" s="34"/>
      <c r="D47" s="34"/>
      <c r="E47" s="34"/>
      <c r="F47" s="34"/>
      <c r="G47" s="34"/>
      <c r="H47" s="44" t="s">
        <v>16</v>
      </c>
      <c r="I47" s="52"/>
      <c r="J47" s="53">
        <f>SUM(J52)</f>
        <v>0</v>
      </c>
      <c r="K47" s="48">
        <f>SUM(K52)</f>
        <v>7000</v>
      </c>
      <c r="L47" s="55">
        <f>SUM(L52)</f>
        <v>0</v>
      </c>
      <c r="M47" s="56">
        <f>SUM(M52)</f>
        <v>0</v>
      </c>
      <c r="N47" s="51">
        <f>SUM(N52)</f>
        <v>60000</v>
      </c>
      <c r="O47" s="80">
        <f>SUM(J47:N47)</f>
        <v>67000</v>
      </c>
      <c r="P47" s="68">
        <v>105453</v>
      </c>
      <c r="Q47" s="82">
        <v>155613</v>
      </c>
    </row>
    <row r="48" spans="1:17">
      <c r="A48" s="34"/>
      <c r="B48" s="34"/>
      <c r="C48" s="34"/>
      <c r="D48" s="34"/>
      <c r="E48" s="34"/>
      <c r="F48" s="34"/>
      <c r="G48" s="34"/>
      <c r="H48" s="44" t="s">
        <v>17</v>
      </c>
      <c r="I48" s="52"/>
      <c r="J48" s="53"/>
      <c r="K48" s="54"/>
      <c r="L48" s="55"/>
      <c r="M48" s="56"/>
      <c r="N48" s="51"/>
      <c r="O48" s="81"/>
      <c r="P48" s="68"/>
      <c r="Q48" s="82"/>
    </row>
    <row r="49" spans="1:17">
      <c r="A49" s="34"/>
      <c r="B49" s="34"/>
      <c r="C49" s="34"/>
      <c r="D49" s="34"/>
      <c r="E49" s="34"/>
      <c r="F49" s="34"/>
      <c r="G49" s="34"/>
      <c r="H49" s="44" t="s">
        <v>18</v>
      </c>
      <c r="I49" s="52"/>
      <c r="J49" s="53"/>
      <c r="K49" s="54"/>
      <c r="L49" s="55"/>
      <c r="M49" s="56"/>
      <c r="N49" s="51"/>
      <c r="O49" s="81"/>
      <c r="P49" s="68"/>
      <c r="Q49" s="82"/>
    </row>
    <row r="50" spans="1:17">
      <c r="A50" s="34"/>
      <c r="B50" s="34"/>
      <c r="C50" s="33">
        <v>17528</v>
      </c>
      <c r="D50" s="33">
        <v>112</v>
      </c>
      <c r="E50" s="60"/>
      <c r="F50" s="58"/>
      <c r="G50" s="61" t="s">
        <v>25</v>
      </c>
      <c r="H50" s="44" t="s">
        <v>14</v>
      </c>
      <c r="I50" s="46">
        <f>SUM(I51:I52)</f>
        <v>11</v>
      </c>
      <c r="J50" s="47">
        <f t="shared" ref="J50:O50" si="14">J51+J52</f>
        <v>106351</v>
      </c>
      <c r="K50" s="48">
        <f t="shared" si="14"/>
        <v>15000</v>
      </c>
      <c r="L50" s="55">
        <f t="shared" si="14"/>
        <v>0</v>
      </c>
      <c r="M50" s="56">
        <f t="shared" si="14"/>
        <v>0</v>
      </c>
      <c r="N50" s="51">
        <f t="shared" si="14"/>
        <v>180000</v>
      </c>
      <c r="O50" s="80">
        <f t="shared" si="14"/>
        <v>301351</v>
      </c>
      <c r="P50" s="68">
        <v>417243</v>
      </c>
      <c r="Q50" s="82">
        <v>568257</v>
      </c>
    </row>
    <row r="51" spans="1:17">
      <c r="A51" s="34"/>
      <c r="B51" s="34"/>
      <c r="C51" s="34"/>
      <c r="D51" s="34"/>
      <c r="E51" s="34"/>
      <c r="F51" s="34"/>
      <c r="G51" s="34"/>
      <c r="H51" s="44" t="s">
        <v>15</v>
      </c>
      <c r="I51" s="46">
        <v>11</v>
      </c>
      <c r="J51" s="47">
        <v>106351</v>
      </c>
      <c r="K51" s="48">
        <v>8000</v>
      </c>
      <c r="L51" s="55">
        <v>0</v>
      </c>
      <c r="M51" s="56">
        <v>0</v>
      </c>
      <c r="N51" s="51">
        <v>120000</v>
      </c>
      <c r="O51" s="80">
        <f>SUM(J51:N51)</f>
        <v>234351</v>
      </c>
      <c r="P51" s="68">
        <v>311790</v>
      </c>
      <c r="Q51" s="82">
        <v>412644</v>
      </c>
    </row>
    <row r="52" spans="1:17">
      <c r="A52" s="34"/>
      <c r="B52" s="34"/>
      <c r="C52" s="34"/>
      <c r="D52" s="34"/>
      <c r="E52" s="34"/>
      <c r="F52" s="34"/>
      <c r="G52" s="34"/>
      <c r="H52" s="44" t="s">
        <v>16</v>
      </c>
      <c r="I52" s="52"/>
      <c r="J52" s="53">
        <v>0</v>
      </c>
      <c r="K52" s="48">
        <v>7000</v>
      </c>
      <c r="L52" s="55">
        <v>0</v>
      </c>
      <c r="M52" s="56">
        <v>0</v>
      </c>
      <c r="N52" s="51">
        <v>60000</v>
      </c>
      <c r="O52" s="80">
        <f>SUM(J52:N52)</f>
        <v>67000</v>
      </c>
      <c r="P52" s="68">
        <v>105453</v>
      </c>
      <c r="Q52" s="82">
        <v>155613</v>
      </c>
    </row>
    <row r="53" spans="1:17">
      <c r="A53" s="34"/>
      <c r="B53" s="34"/>
      <c r="C53" s="34"/>
      <c r="D53" s="34"/>
      <c r="E53" s="34"/>
      <c r="F53" s="34"/>
      <c r="G53" s="34"/>
      <c r="H53" s="44" t="s">
        <v>17</v>
      </c>
      <c r="I53" s="52"/>
      <c r="J53" s="53"/>
      <c r="K53" s="54"/>
      <c r="L53" s="55"/>
      <c r="M53" s="56"/>
      <c r="N53" s="51"/>
      <c r="O53" s="81"/>
      <c r="P53" s="68"/>
      <c r="Q53" s="82"/>
    </row>
    <row r="54" spans="1:17">
      <c r="A54" s="34"/>
      <c r="B54" s="34"/>
      <c r="C54" s="34"/>
      <c r="D54" s="34"/>
      <c r="E54" s="34"/>
      <c r="F54" s="34"/>
      <c r="G54" s="34"/>
      <c r="H54" s="44" t="s">
        <v>18</v>
      </c>
      <c r="I54" s="52"/>
      <c r="J54" s="53"/>
      <c r="K54" s="54"/>
      <c r="L54" s="55"/>
      <c r="M54" s="56"/>
      <c r="N54" s="51"/>
      <c r="O54" s="81"/>
      <c r="P54" s="68"/>
      <c r="Q54" s="82"/>
    </row>
    <row r="55" spans="1:17">
      <c r="A55" s="34"/>
      <c r="B55" s="33">
        <v>180</v>
      </c>
      <c r="C55" s="34"/>
      <c r="D55" s="34"/>
      <c r="E55" s="60"/>
      <c r="F55" s="93" t="s">
        <v>26</v>
      </c>
      <c r="G55" s="93"/>
      <c r="H55" s="44" t="s">
        <v>14</v>
      </c>
      <c r="I55" s="46">
        <f>SUM(I56:I57)</f>
        <v>28</v>
      </c>
      <c r="J55" s="47">
        <f t="shared" ref="J55:O55" si="15">J56+J57</f>
        <v>284345</v>
      </c>
      <c r="K55" s="48">
        <f t="shared" si="15"/>
        <v>405000</v>
      </c>
      <c r="L55" s="49">
        <f t="shared" si="15"/>
        <v>100000</v>
      </c>
      <c r="M55" s="50">
        <f t="shared" si="15"/>
        <v>60000</v>
      </c>
      <c r="N55" s="51">
        <f t="shared" si="15"/>
        <v>804885</v>
      </c>
      <c r="O55" s="80">
        <f t="shared" si="15"/>
        <v>1654230</v>
      </c>
      <c r="P55" s="68">
        <v>1793767</v>
      </c>
      <c r="Q55" s="82">
        <v>2058196</v>
      </c>
    </row>
    <row r="56" spans="1:17">
      <c r="A56" s="34"/>
      <c r="B56" s="34"/>
      <c r="C56" s="34"/>
      <c r="D56" s="34"/>
      <c r="E56" s="34"/>
      <c r="F56" s="34"/>
      <c r="G56" s="34"/>
      <c r="H56" s="44" t="s">
        <v>15</v>
      </c>
      <c r="I56" s="46">
        <f t="shared" ref="I56:N56" si="16">SUM(I61,I66)</f>
        <v>28</v>
      </c>
      <c r="J56" s="47">
        <f t="shared" si="16"/>
        <v>284345</v>
      </c>
      <c r="K56" s="48">
        <f t="shared" si="16"/>
        <v>305000</v>
      </c>
      <c r="L56" s="49">
        <f t="shared" si="16"/>
        <v>90000</v>
      </c>
      <c r="M56" s="50">
        <f t="shared" si="16"/>
        <v>50000</v>
      </c>
      <c r="N56" s="51">
        <f t="shared" si="16"/>
        <v>649885</v>
      </c>
      <c r="O56" s="80">
        <f>SUM(J56:N56)</f>
        <v>1379230</v>
      </c>
      <c r="P56" s="68">
        <v>1517567</v>
      </c>
      <c r="Q56" s="82">
        <v>1744196</v>
      </c>
    </row>
    <row r="57" spans="1:17">
      <c r="A57" s="34"/>
      <c r="B57" s="34"/>
      <c r="C57" s="34"/>
      <c r="D57" s="34"/>
      <c r="E57" s="34"/>
      <c r="F57" s="34"/>
      <c r="G57" s="34"/>
      <c r="H57" s="44" t="s">
        <v>16</v>
      </c>
      <c r="I57" s="52"/>
      <c r="J57" s="53">
        <f>SUM(J62,J67)</f>
        <v>0</v>
      </c>
      <c r="K57" s="48">
        <f>SUM(K62,K67)</f>
        <v>100000</v>
      </c>
      <c r="L57" s="49">
        <f>SUM(L62,L67)</f>
        <v>10000</v>
      </c>
      <c r="M57" s="50">
        <f>SUM(M62,M67)</f>
        <v>10000</v>
      </c>
      <c r="N57" s="51">
        <f>SUM(N62,N67)</f>
        <v>155000</v>
      </c>
      <c r="O57" s="80">
        <f>SUM(J57:N57)</f>
        <v>275000</v>
      </c>
      <c r="P57" s="68">
        <v>276200</v>
      </c>
      <c r="Q57" s="82">
        <v>314000</v>
      </c>
    </row>
    <row r="58" spans="1:17">
      <c r="A58" s="34"/>
      <c r="B58" s="34"/>
      <c r="C58" s="34"/>
      <c r="D58" s="34"/>
      <c r="E58" s="34"/>
      <c r="F58" s="34"/>
      <c r="G58" s="34"/>
      <c r="H58" s="44" t="s">
        <v>17</v>
      </c>
      <c r="I58" s="52"/>
      <c r="J58" s="53"/>
      <c r="K58" s="54"/>
      <c r="L58" s="55"/>
      <c r="M58" s="56"/>
      <c r="N58" s="51"/>
      <c r="O58" s="81"/>
      <c r="P58" s="68"/>
      <c r="Q58" s="82"/>
    </row>
    <row r="59" spans="1:17">
      <c r="A59" s="34"/>
      <c r="B59" s="34"/>
      <c r="C59" s="34"/>
      <c r="D59" s="34"/>
      <c r="E59" s="34"/>
      <c r="F59" s="34"/>
      <c r="G59" s="34"/>
      <c r="H59" s="44" t="s">
        <v>18</v>
      </c>
      <c r="I59" s="52"/>
      <c r="J59" s="53"/>
      <c r="K59" s="54"/>
      <c r="L59" s="55"/>
      <c r="M59" s="56"/>
      <c r="N59" s="51"/>
      <c r="O59" s="81"/>
      <c r="P59" s="68"/>
      <c r="Q59" s="82"/>
    </row>
    <row r="60" spans="1:17">
      <c r="A60" s="34"/>
      <c r="B60" s="34"/>
      <c r="C60" s="33">
        <v>18028</v>
      </c>
      <c r="D60" s="33">
        <v>451</v>
      </c>
      <c r="E60" s="60"/>
      <c r="F60" s="58"/>
      <c r="G60" s="61" t="s">
        <v>27</v>
      </c>
      <c r="H60" s="44" t="s">
        <v>14</v>
      </c>
      <c r="I60" s="46">
        <f>SUM(I61:I62)</f>
        <v>10</v>
      </c>
      <c r="J60" s="47">
        <f t="shared" ref="J60:O60" si="17">J61+J62</f>
        <v>87689</v>
      </c>
      <c r="K60" s="48">
        <f t="shared" si="17"/>
        <v>390000</v>
      </c>
      <c r="L60" s="49">
        <f t="shared" si="17"/>
        <v>98000</v>
      </c>
      <c r="M60" s="50">
        <f t="shared" si="17"/>
        <v>60000</v>
      </c>
      <c r="N60" s="51">
        <f t="shared" si="17"/>
        <v>804885</v>
      </c>
      <c r="O60" s="80">
        <f t="shared" si="17"/>
        <v>1440574</v>
      </c>
      <c r="P60" s="68">
        <v>1579127</v>
      </c>
      <c r="Q60" s="82">
        <v>1842568</v>
      </c>
    </row>
    <row r="61" spans="1:17">
      <c r="A61" s="34"/>
      <c r="B61" s="34"/>
      <c r="C61" s="34"/>
      <c r="D61" s="34"/>
      <c r="E61" s="34"/>
      <c r="F61" s="34"/>
      <c r="G61" s="34"/>
      <c r="H61" s="44" t="s">
        <v>15</v>
      </c>
      <c r="I61" s="46">
        <v>10</v>
      </c>
      <c r="J61" s="47">
        <v>87689</v>
      </c>
      <c r="K61" s="48">
        <v>300000</v>
      </c>
      <c r="L61" s="49">
        <v>88000</v>
      </c>
      <c r="M61" s="50">
        <v>50000</v>
      </c>
      <c r="N61" s="51">
        <v>649885</v>
      </c>
      <c r="O61" s="80">
        <f>SUM(J61:N61)</f>
        <v>1175574</v>
      </c>
      <c r="P61" s="68">
        <v>1312927</v>
      </c>
      <c r="Q61" s="82">
        <v>1538568</v>
      </c>
    </row>
    <row r="62" spans="1:17">
      <c r="A62" s="34"/>
      <c r="B62" s="34"/>
      <c r="C62" s="34"/>
      <c r="D62" s="34"/>
      <c r="E62" s="34"/>
      <c r="F62" s="34"/>
      <c r="G62" s="34"/>
      <c r="H62" s="44" t="s">
        <v>16</v>
      </c>
      <c r="I62" s="52"/>
      <c r="J62" s="53">
        <v>0</v>
      </c>
      <c r="K62" s="48">
        <v>90000</v>
      </c>
      <c r="L62" s="49">
        <v>10000</v>
      </c>
      <c r="M62" s="50">
        <v>10000</v>
      </c>
      <c r="N62" s="51">
        <v>155000</v>
      </c>
      <c r="O62" s="80">
        <f>SUM(J62:N62)</f>
        <v>265000</v>
      </c>
      <c r="P62" s="68">
        <v>266200</v>
      </c>
      <c r="Q62" s="82">
        <v>304000</v>
      </c>
    </row>
    <row r="63" spans="1:17">
      <c r="A63" s="34"/>
      <c r="B63" s="34"/>
      <c r="C63" s="34"/>
      <c r="D63" s="34"/>
      <c r="E63" s="34"/>
      <c r="F63" s="34"/>
      <c r="G63" s="34"/>
      <c r="H63" s="44" t="s">
        <v>17</v>
      </c>
      <c r="I63" s="52"/>
      <c r="J63" s="53"/>
      <c r="K63" s="54"/>
      <c r="L63" s="55"/>
      <c r="M63" s="56"/>
      <c r="N63" s="51"/>
      <c r="O63" s="81"/>
      <c r="P63" s="68"/>
      <c r="Q63" s="82"/>
    </row>
    <row r="64" spans="1:17">
      <c r="A64" s="34"/>
      <c r="B64" s="34"/>
      <c r="C64" s="34"/>
      <c r="D64" s="34"/>
      <c r="E64" s="34"/>
      <c r="F64" s="34"/>
      <c r="G64" s="34"/>
      <c r="H64" s="44" t="s">
        <v>18</v>
      </c>
      <c r="I64" s="52"/>
      <c r="J64" s="53"/>
      <c r="K64" s="54"/>
      <c r="L64" s="55"/>
      <c r="M64" s="56"/>
      <c r="N64" s="51"/>
      <c r="O64" s="81"/>
      <c r="P64" s="68"/>
      <c r="Q64" s="82"/>
    </row>
    <row r="65" spans="1:17">
      <c r="A65" s="34"/>
      <c r="B65" s="34"/>
      <c r="C65" s="33">
        <v>18432</v>
      </c>
      <c r="D65" s="33">
        <v>320</v>
      </c>
      <c r="E65" s="60"/>
      <c r="F65" s="58"/>
      <c r="G65" s="61" t="s">
        <v>28</v>
      </c>
      <c r="H65" s="44" t="s">
        <v>14</v>
      </c>
      <c r="I65" s="46">
        <f>SUM(I66:I67)</f>
        <v>18</v>
      </c>
      <c r="J65" s="47">
        <f t="shared" ref="J65:O65" si="18">J66+J67</f>
        <v>196656</v>
      </c>
      <c r="K65" s="48">
        <f t="shared" si="18"/>
        <v>15000</v>
      </c>
      <c r="L65" s="49">
        <f t="shared" si="18"/>
        <v>2000</v>
      </c>
      <c r="M65" s="56">
        <f t="shared" si="18"/>
        <v>0</v>
      </c>
      <c r="N65" s="51">
        <f t="shared" si="18"/>
        <v>0</v>
      </c>
      <c r="O65" s="80">
        <f t="shared" si="18"/>
        <v>213656</v>
      </c>
      <c r="P65" s="68">
        <v>214640</v>
      </c>
      <c r="Q65" s="82">
        <v>215628</v>
      </c>
    </row>
    <row r="66" spans="1:17">
      <c r="A66" s="34"/>
      <c r="B66" s="34"/>
      <c r="C66" s="34"/>
      <c r="D66" s="34"/>
      <c r="E66" s="34"/>
      <c r="F66" s="34"/>
      <c r="G66" s="34"/>
      <c r="H66" s="44" t="s">
        <v>15</v>
      </c>
      <c r="I66" s="46">
        <v>18</v>
      </c>
      <c r="J66" s="47">
        <v>196656</v>
      </c>
      <c r="K66" s="48">
        <v>5000</v>
      </c>
      <c r="L66" s="49">
        <v>2000</v>
      </c>
      <c r="M66" s="56">
        <v>0</v>
      </c>
      <c r="N66" s="51">
        <v>0</v>
      </c>
      <c r="O66" s="80">
        <f>SUM(J66:N66)</f>
        <v>203656</v>
      </c>
      <c r="P66" s="68">
        <v>204640</v>
      </c>
      <c r="Q66" s="82">
        <v>205628</v>
      </c>
    </row>
    <row r="67" spans="1:17">
      <c r="A67" s="34"/>
      <c r="B67" s="34"/>
      <c r="C67" s="34"/>
      <c r="D67" s="34"/>
      <c r="E67" s="34"/>
      <c r="F67" s="34"/>
      <c r="G67" s="34"/>
      <c r="H67" s="44" t="s">
        <v>16</v>
      </c>
      <c r="I67" s="52"/>
      <c r="J67" s="53">
        <v>0</v>
      </c>
      <c r="K67" s="48">
        <v>10000</v>
      </c>
      <c r="L67" s="55">
        <v>0</v>
      </c>
      <c r="M67" s="56">
        <v>0</v>
      </c>
      <c r="N67" s="51">
        <v>0</v>
      </c>
      <c r="O67" s="80">
        <f>SUM(J67:N67)</f>
        <v>10000</v>
      </c>
      <c r="P67" s="68">
        <v>10000</v>
      </c>
      <c r="Q67" s="82">
        <v>10000</v>
      </c>
    </row>
    <row r="68" spans="1:17">
      <c r="A68" s="34"/>
      <c r="B68" s="34"/>
      <c r="C68" s="34"/>
      <c r="D68" s="34"/>
      <c r="E68" s="34"/>
      <c r="F68" s="34"/>
      <c r="G68" s="34"/>
      <c r="H68" s="44" t="s">
        <v>17</v>
      </c>
      <c r="I68" s="52"/>
      <c r="J68" s="53"/>
      <c r="K68" s="54"/>
      <c r="L68" s="55"/>
      <c r="M68" s="56"/>
      <c r="N68" s="51"/>
      <c r="O68" s="81"/>
      <c r="P68" s="68"/>
      <c r="Q68" s="82"/>
    </row>
    <row r="69" spans="1:17">
      <c r="A69" s="34"/>
      <c r="B69" s="34"/>
      <c r="C69" s="34"/>
      <c r="D69" s="34"/>
      <c r="E69" s="34"/>
      <c r="F69" s="34"/>
      <c r="G69" s="34"/>
      <c r="H69" s="44" t="s">
        <v>18</v>
      </c>
      <c r="I69" s="52"/>
      <c r="J69" s="53"/>
      <c r="K69" s="54"/>
      <c r="L69" s="55"/>
      <c r="M69" s="56"/>
      <c r="N69" s="51"/>
      <c r="O69" s="81"/>
      <c r="P69" s="68"/>
      <c r="Q69" s="82"/>
    </row>
    <row r="70" spans="1:17">
      <c r="A70" s="34"/>
      <c r="B70" s="33">
        <v>195</v>
      </c>
      <c r="C70" s="34"/>
      <c r="D70" s="34"/>
      <c r="E70" s="60"/>
      <c r="F70" s="93" t="s">
        <v>29</v>
      </c>
      <c r="G70" s="93"/>
      <c r="H70" s="44" t="s">
        <v>14</v>
      </c>
      <c r="I70" s="46">
        <f>SUM(I71:I72)</f>
        <v>1</v>
      </c>
      <c r="J70" s="47">
        <f t="shared" ref="J70:O70" si="19">J71+J72</f>
        <v>11942</v>
      </c>
      <c r="K70" s="48">
        <f t="shared" si="19"/>
        <v>1000</v>
      </c>
      <c r="L70" s="55">
        <f t="shared" si="19"/>
        <v>0</v>
      </c>
      <c r="M70" s="56">
        <f t="shared" si="19"/>
        <v>0</v>
      </c>
      <c r="N70" s="51">
        <f t="shared" si="19"/>
        <v>0</v>
      </c>
      <c r="O70" s="80">
        <f t="shared" si="19"/>
        <v>12942</v>
      </c>
      <c r="P70" s="68">
        <v>13001</v>
      </c>
      <c r="Q70" s="82">
        <v>13061</v>
      </c>
    </row>
    <row r="71" spans="1:17">
      <c r="A71" s="34"/>
      <c r="B71" s="34"/>
      <c r="C71" s="34"/>
      <c r="D71" s="34"/>
      <c r="E71" s="34"/>
      <c r="F71" s="34"/>
      <c r="G71" s="34"/>
      <c r="H71" s="44" t="s">
        <v>15</v>
      </c>
      <c r="I71" s="46">
        <f t="shared" ref="I71:N71" si="20">SUM(I76)</f>
        <v>1</v>
      </c>
      <c r="J71" s="47">
        <f t="shared" si="20"/>
        <v>11942</v>
      </c>
      <c r="K71" s="54">
        <f t="shared" si="20"/>
        <v>0</v>
      </c>
      <c r="L71" s="55">
        <f t="shared" si="20"/>
        <v>0</v>
      </c>
      <c r="M71" s="56">
        <f t="shared" si="20"/>
        <v>0</v>
      </c>
      <c r="N71" s="51">
        <f t="shared" si="20"/>
        <v>0</v>
      </c>
      <c r="O71" s="80">
        <f>SUM(J71:N71)</f>
        <v>11942</v>
      </c>
      <c r="P71" s="68">
        <v>12001</v>
      </c>
      <c r="Q71" s="82">
        <v>12061</v>
      </c>
    </row>
    <row r="72" spans="1:17">
      <c r="A72" s="34"/>
      <c r="B72" s="34"/>
      <c r="C72" s="34"/>
      <c r="D72" s="34"/>
      <c r="E72" s="34"/>
      <c r="F72" s="34"/>
      <c r="G72" s="34"/>
      <c r="H72" s="44" t="s">
        <v>16</v>
      </c>
      <c r="I72" s="52"/>
      <c r="J72" s="53">
        <f>SUM(J77)</f>
        <v>0</v>
      </c>
      <c r="K72" s="48">
        <f>SUM(K77)</f>
        <v>1000</v>
      </c>
      <c r="L72" s="55">
        <f>SUM(L77)</f>
        <v>0</v>
      </c>
      <c r="M72" s="56">
        <f>SUM(M77)</f>
        <v>0</v>
      </c>
      <c r="N72" s="51">
        <f>SUM(N77)</f>
        <v>0</v>
      </c>
      <c r="O72" s="80">
        <f>SUM(J72:N72)</f>
        <v>1000</v>
      </c>
      <c r="P72" s="68">
        <v>1000</v>
      </c>
      <c r="Q72" s="82">
        <v>1000</v>
      </c>
    </row>
    <row r="73" spans="1:17">
      <c r="A73" s="34"/>
      <c r="B73" s="34"/>
      <c r="C73" s="34"/>
      <c r="D73" s="34"/>
      <c r="E73" s="34"/>
      <c r="F73" s="34"/>
      <c r="G73" s="34"/>
      <c r="H73" s="44" t="s">
        <v>17</v>
      </c>
      <c r="I73" s="52"/>
      <c r="J73" s="53"/>
      <c r="K73" s="54"/>
      <c r="L73" s="55"/>
      <c r="M73" s="56"/>
      <c r="N73" s="51"/>
      <c r="O73" s="81"/>
      <c r="P73" s="68"/>
      <c r="Q73" s="82"/>
    </row>
    <row r="74" spans="1:17">
      <c r="A74" s="34"/>
      <c r="B74" s="34"/>
      <c r="C74" s="34"/>
      <c r="D74" s="34"/>
      <c r="E74" s="34"/>
      <c r="F74" s="34"/>
      <c r="G74" s="34"/>
      <c r="H74" s="44" t="s">
        <v>18</v>
      </c>
      <c r="I74" s="52"/>
      <c r="J74" s="53"/>
      <c r="K74" s="54"/>
      <c r="L74" s="55"/>
      <c r="M74" s="56"/>
      <c r="N74" s="51"/>
      <c r="O74" s="81"/>
      <c r="P74" s="68"/>
      <c r="Q74" s="82"/>
    </row>
    <row r="75" spans="1:17">
      <c r="A75" s="34"/>
      <c r="B75" s="34"/>
      <c r="C75" s="33">
        <v>19640</v>
      </c>
      <c r="D75" s="33">
        <v>1090</v>
      </c>
      <c r="E75" s="60"/>
      <c r="F75" s="58"/>
      <c r="G75" s="61" t="s">
        <v>29</v>
      </c>
      <c r="H75" s="44" t="s">
        <v>14</v>
      </c>
      <c r="I75" s="46">
        <f>SUM(I76:I77)</f>
        <v>1</v>
      </c>
      <c r="J75" s="47">
        <f t="shared" ref="J75:O75" si="21">J76+J77</f>
        <v>11942</v>
      </c>
      <c r="K75" s="48">
        <f t="shared" si="21"/>
        <v>1000</v>
      </c>
      <c r="L75" s="55">
        <f t="shared" si="21"/>
        <v>0</v>
      </c>
      <c r="M75" s="56">
        <f t="shared" si="21"/>
        <v>0</v>
      </c>
      <c r="N75" s="51">
        <f t="shared" si="21"/>
        <v>0</v>
      </c>
      <c r="O75" s="80">
        <f t="shared" si="21"/>
        <v>12942</v>
      </c>
      <c r="P75" s="68">
        <v>13001</v>
      </c>
      <c r="Q75" s="82">
        <v>13061</v>
      </c>
    </row>
    <row r="76" spans="1:17">
      <c r="A76" s="34"/>
      <c r="B76" s="34"/>
      <c r="C76" s="34"/>
      <c r="D76" s="34"/>
      <c r="E76" s="34"/>
      <c r="F76" s="34"/>
      <c r="G76" s="34"/>
      <c r="H76" s="44" t="s">
        <v>15</v>
      </c>
      <c r="I76" s="46">
        <v>1</v>
      </c>
      <c r="J76" s="47">
        <v>11942</v>
      </c>
      <c r="K76" s="54">
        <v>0</v>
      </c>
      <c r="L76" s="55">
        <v>0</v>
      </c>
      <c r="M76" s="56">
        <v>0</v>
      </c>
      <c r="N76" s="51">
        <v>0</v>
      </c>
      <c r="O76" s="80">
        <f>SUM(J76:N76)</f>
        <v>11942</v>
      </c>
      <c r="P76" s="68">
        <v>12001</v>
      </c>
      <c r="Q76" s="82">
        <v>12061</v>
      </c>
    </row>
    <row r="77" spans="1:17">
      <c r="A77" s="34"/>
      <c r="B77" s="34"/>
      <c r="C77" s="34"/>
      <c r="D77" s="34"/>
      <c r="E77" s="34"/>
      <c r="F77" s="34"/>
      <c r="G77" s="34"/>
      <c r="H77" s="44" t="s">
        <v>16</v>
      </c>
      <c r="I77" s="52"/>
      <c r="J77" s="53">
        <v>0</v>
      </c>
      <c r="K77" s="48">
        <v>1000</v>
      </c>
      <c r="L77" s="55">
        <v>0</v>
      </c>
      <c r="M77" s="56">
        <v>0</v>
      </c>
      <c r="N77" s="51">
        <v>0</v>
      </c>
      <c r="O77" s="80">
        <f>SUM(J77:N77)</f>
        <v>1000</v>
      </c>
      <c r="P77" s="68">
        <v>1000</v>
      </c>
      <c r="Q77" s="82">
        <v>1000</v>
      </c>
    </row>
    <row r="78" spans="1:17">
      <c r="A78" s="34"/>
      <c r="B78" s="34"/>
      <c r="C78" s="34"/>
      <c r="D78" s="34"/>
      <c r="E78" s="34"/>
      <c r="F78" s="34"/>
      <c r="G78" s="34"/>
      <c r="H78" s="44" t="s">
        <v>17</v>
      </c>
      <c r="I78" s="52"/>
      <c r="J78" s="53"/>
      <c r="K78" s="54"/>
      <c r="L78" s="55"/>
      <c r="M78" s="56"/>
      <c r="N78" s="51"/>
      <c r="O78" s="81"/>
      <c r="P78" s="68"/>
      <c r="Q78" s="82"/>
    </row>
    <row r="79" spans="1:17">
      <c r="A79" s="34"/>
      <c r="B79" s="34"/>
      <c r="C79" s="34"/>
      <c r="D79" s="34"/>
      <c r="E79" s="34"/>
      <c r="F79" s="34"/>
      <c r="G79" s="34"/>
      <c r="H79" s="44" t="s">
        <v>18</v>
      </c>
      <c r="I79" s="52"/>
      <c r="J79" s="53"/>
      <c r="K79" s="54"/>
      <c r="L79" s="55"/>
      <c r="M79" s="56"/>
      <c r="N79" s="51"/>
      <c r="O79" s="81"/>
      <c r="P79" s="68"/>
      <c r="Q79" s="82"/>
    </row>
    <row r="80" spans="1:17">
      <c r="A80" s="34"/>
      <c r="B80" s="33">
        <v>470</v>
      </c>
      <c r="C80" s="34"/>
      <c r="D80" s="34"/>
      <c r="E80" s="60"/>
      <c r="F80" s="93" t="s">
        <v>30</v>
      </c>
      <c r="G80" s="93"/>
      <c r="H80" s="44" t="s">
        <v>14</v>
      </c>
      <c r="I80" s="46">
        <f>SUM(I81:I82)</f>
        <v>4</v>
      </c>
      <c r="J80" s="47">
        <f t="shared" ref="J80:O80" si="22">J81+J82</f>
        <v>47246</v>
      </c>
      <c r="K80" s="48">
        <f t="shared" si="22"/>
        <v>10000</v>
      </c>
      <c r="L80" s="55">
        <f t="shared" si="22"/>
        <v>0</v>
      </c>
      <c r="M80" s="50">
        <f t="shared" si="22"/>
        <v>120000</v>
      </c>
      <c r="N80" s="51">
        <f t="shared" si="22"/>
        <v>80000</v>
      </c>
      <c r="O80" s="80">
        <f t="shared" si="22"/>
        <v>257246</v>
      </c>
      <c r="P80" s="68">
        <v>267482</v>
      </c>
      <c r="Q80" s="82">
        <v>297720</v>
      </c>
    </row>
    <row r="81" spans="1:17">
      <c r="A81" s="34"/>
      <c r="B81" s="34"/>
      <c r="C81" s="34"/>
      <c r="D81" s="34"/>
      <c r="E81" s="34"/>
      <c r="F81" s="34"/>
      <c r="G81" s="34"/>
      <c r="H81" s="44" t="s">
        <v>15</v>
      </c>
      <c r="I81" s="46">
        <f t="shared" ref="I81:N81" si="23">SUM(I86)</f>
        <v>4</v>
      </c>
      <c r="J81" s="47">
        <f t="shared" si="23"/>
        <v>47246</v>
      </c>
      <c r="K81" s="48">
        <f t="shared" si="23"/>
        <v>3000</v>
      </c>
      <c r="L81" s="55">
        <f t="shared" si="23"/>
        <v>0</v>
      </c>
      <c r="M81" s="50">
        <f t="shared" si="23"/>
        <v>80000</v>
      </c>
      <c r="N81" s="51">
        <f t="shared" si="23"/>
        <v>60000</v>
      </c>
      <c r="O81" s="80">
        <f>SUM(J81:N81)</f>
        <v>190246</v>
      </c>
      <c r="P81" s="68">
        <v>200482</v>
      </c>
      <c r="Q81" s="82">
        <v>225720</v>
      </c>
    </row>
    <row r="82" spans="1:17">
      <c r="A82" s="34"/>
      <c r="B82" s="34"/>
      <c r="C82" s="34"/>
      <c r="D82" s="34"/>
      <c r="E82" s="34"/>
      <c r="F82" s="34"/>
      <c r="G82" s="34"/>
      <c r="H82" s="44" t="s">
        <v>16</v>
      </c>
      <c r="I82" s="52"/>
      <c r="J82" s="53">
        <f>SUM(J87)</f>
        <v>0</v>
      </c>
      <c r="K82" s="48">
        <f>SUM(K87)</f>
        <v>7000</v>
      </c>
      <c r="L82" s="55">
        <f>SUM(L87)</f>
        <v>0</v>
      </c>
      <c r="M82" s="50">
        <f>SUM(M87)</f>
        <v>40000</v>
      </c>
      <c r="N82" s="51">
        <f>SUM(N87)</f>
        <v>20000</v>
      </c>
      <c r="O82" s="80">
        <f>SUM(J82:N82)</f>
        <v>67000</v>
      </c>
      <c r="P82" s="68">
        <v>67000</v>
      </c>
      <c r="Q82" s="82">
        <v>72000</v>
      </c>
    </row>
    <row r="83" spans="1:17">
      <c r="A83" s="34"/>
      <c r="B83" s="34"/>
      <c r="C83" s="34"/>
      <c r="D83" s="34"/>
      <c r="E83" s="34"/>
      <c r="F83" s="34"/>
      <c r="G83" s="34"/>
      <c r="H83" s="44" t="s">
        <v>17</v>
      </c>
      <c r="I83" s="52"/>
      <c r="J83" s="53"/>
      <c r="K83" s="54"/>
      <c r="L83" s="55"/>
      <c r="M83" s="56"/>
      <c r="N83" s="51"/>
      <c r="O83" s="81"/>
      <c r="P83" s="68"/>
      <c r="Q83" s="82"/>
    </row>
    <row r="84" spans="1:17">
      <c r="A84" s="34"/>
      <c r="B84" s="34"/>
      <c r="C84" s="34"/>
      <c r="D84" s="34"/>
      <c r="E84" s="34"/>
      <c r="F84" s="34"/>
      <c r="G84" s="34"/>
      <c r="H84" s="44" t="s">
        <v>18</v>
      </c>
      <c r="I84" s="52"/>
      <c r="J84" s="53"/>
      <c r="K84" s="54"/>
      <c r="L84" s="55"/>
      <c r="M84" s="56"/>
      <c r="N84" s="51"/>
      <c r="O84" s="81"/>
      <c r="P84" s="68"/>
      <c r="Q84" s="82"/>
    </row>
    <row r="85" spans="1:17">
      <c r="A85" s="34"/>
      <c r="B85" s="34"/>
      <c r="C85" s="33">
        <v>47028</v>
      </c>
      <c r="D85" s="33">
        <v>421</v>
      </c>
      <c r="E85" s="60"/>
      <c r="F85" s="58"/>
      <c r="G85" s="61" t="s">
        <v>31</v>
      </c>
      <c r="H85" s="44" t="s">
        <v>14</v>
      </c>
      <c r="I85" s="46">
        <f>SUM(I86:I87)</f>
        <v>4</v>
      </c>
      <c r="J85" s="47">
        <f t="shared" ref="J85:O85" si="24">J86+J87</f>
        <v>47246</v>
      </c>
      <c r="K85" s="48">
        <f t="shared" si="24"/>
        <v>10000</v>
      </c>
      <c r="L85" s="55">
        <f t="shared" si="24"/>
        <v>0</v>
      </c>
      <c r="M85" s="50">
        <f t="shared" si="24"/>
        <v>120000</v>
      </c>
      <c r="N85" s="51">
        <f t="shared" si="24"/>
        <v>80000</v>
      </c>
      <c r="O85" s="80">
        <f t="shared" si="24"/>
        <v>257246</v>
      </c>
      <c r="P85" s="68">
        <v>267482</v>
      </c>
      <c r="Q85" s="82">
        <v>297720</v>
      </c>
    </row>
    <row r="86" spans="1:17">
      <c r="A86" s="34"/>
      <c r="B86" s="34"/>
      <c r="C86" s="34"/>
      <c r="D86" s="34"/>
      <c r="E86" s="34"/>
      <c r="F86" s="34"/>
      <c r="G86" s="34"/>
      <c r="H86" s="44" t="s">
        <v>15</v>
      </c>
      <c r="I86" s="46">
        <v>4</v>
      </c>
      <c r="J86" s="47">
        <v>47246</v>
      </c>
      <c r="K86" s="48">
        <v>3000</v>
      </c>
      <c r="L86" s="55">
        <v>0</v>
      </c>
      <c r="M86" s="50">
        <v>80000</v>
      </c>
      <c r="N86" s="51">
        <v>60000</v>
      </c>
      <c r="O86" s="80">
        <f>SUM(J86:N86)</f>
        <v>190246</v>
      </c>
      <c r="P86" s="68">
        <v>200482</v>
      </c>
      <c r="Q86" s="82">
        <v>225720</v>
      </c>
    </row>
    <row r="87" spans="1:17">
      <c r="A87" s="34"/>
      <c r="B87" s="34"/>
      <c r="C87" s="34"/>
      <c r="D87" s="34"/>
      <c r="E87" s="34"/>
      <c r="F87" s="34"/>
      <c r="G87" s="34"/>
      <c r="H87" s="44" t="s">
        <v>16</v>
      </c>
      <c r="I87" s="52"/>
      <c r="J87" s="53">
        <v>0</v>
      </c>
      <c r="K87" s="48">
        <v>7000</v>
      </c>
      <c r="L87" s="55">
        <v>0</v>
      </c>
      <c r="M87" s="50">
        <v>40000</v>
      </c>
      <c r="N87" s="51">
        <v>20000</v>
      </c>
      <c r="O87" s="80">
        <f>SUM(J87:N87)</f>
        <v>67000</v>
      </c>
      <c r="P87" s="68">
        <v>67000</v>
      </c>
      <c r="Q87" s="82">
        <v>72000</v>
      </c>
    </row>
    <row r="88" spans="1:17">
      <c r="A88" s="34"/>
      <c r="B88" s="34"/>
      <c r="C88" s="34"/>
      <c r="D88" s="34"/>
      <c r="E88" s="34"/>
      <c r="F88" s="34"/>
      <c r="G88" s="34"/>
      <c r="H88" s="44" t="s">
        <v>17</v>
      </c>
      <c r="I88" s="52"/>
      <c r="J88" s="53"/>
      <c r="K88" s="54"/>
      <c r="L88" s="55"/>
      <c r="M88" s="56"/>
      <c r="N88" s="51"/>
      <c r="O88" s="81"/>
      <c r="P88" s="68"/>
      <c r="Q88" s="82"/>
    </row>
    <row r="89" spans="1:17">
      <c r="A89" s="34"/>
      <c r="B89" s="34"/>
      <c r="C89" s="34"/>
      <c r="D89" s="34"/>
      <c r="E89" s="34"/>
      <c r="F89" s="34"/>
      <c r="G89" s="34"/>
      <c r="H89" s="44" t="s">
        <v>18</v>
      </c>
      <c r="I89" s="52"/>
      <c r="J89" s="53"/>
      <c r="K89" s="54"/>
      <c r="L89" s="55"/>
      <c r="M89" s="56"/>
      <c r="N89" s="51"/>
      <c r="O89" s="81"/>
      <c r="P89" s="68"/>
      <c r="Q89" s="82"/>
    </row>
    <row r="90" spans="1:17">
      <c r="A90" s="34"/>
      <c r="B90" s="33">
        <v>480</v>
      </c>
      <c r="C90" s="34"/>
      <c r="D90" s="34"/>
      <c r="E90" s="60"/>
      <c r="F90" s="93" t="s">
        <v>32</v>
      </c>
      <c r="G90" s="93"/>
      <c r="H90" s="44" t="s">
        <v>14</v>
      </c>
      <c r="I90" s="46">
        <f>SUM(I91:I92)</f>
        <v>3</v>
      </c>
      <c r="J90" s="47">
        <f t="shared" ref="J90:O90" si="25">J91+J92</f>
        <v>31607</v>
      </c>
      <c r="K90" s="48">
        <f t="shared" si="25"/>
        <v>10000</v>
      </c>
      <c r="L90" s="55">
        <f t="shared" si="25"/>
        <v>0</v>
      </c>
      <c r="M90" s="50">
        <f t="shared" si="25"/>
        <v>50000</v>
      </c>
      <c r="N90" s="51">
        <f t="shared" si="25"/>
        <v>110000</v>
      </c>
      <c r="O90" s="80">
        <f t="shared" si="25"/>
        <v>201607</v>
      </c>
      <c r="P90" s="68">
        <v>225589</v>
      </c>
      <c r="Q90" s="82">
        <v>250742</v>
      </c>
    </row>
    <row r="91" spans="1:17">
      <c r="A91" s="34"/>
      <c r="B91" s="34"/>
      <c r="C91" s="34"/>
      <c r="D91" s="34"/>
      <c r="E91" s="34"/>
      <c r="F91" s="34"/>
      <c r="G91" s="34"/>
      <c r="H91" s="44" t="s">
        <v>15</v>
      </c>
      <c r="I91" s="46">
        <f t="shared" ref="I91:N91" si="26">SUM(I96)</f>
        <v>3</v>
      </c>
      <c r="J91" s="47">
        <f t="shared" si="26"/>
        <v>31607</v>
      </c>
      <c r="K91" s="48">
        <f t="shared" si="26"/>
        <v>4000</v>
      </c>
      <c r="L91" s="55">
        <f t="shared" si="26"/>
        <v>0</v>
      </c>
      <c r="M91" s="50">
        <f t="shared" si="26"/>
        <v>30000</v>
      </c>
      <c r="N91" s="51">
        <f t="shared" si="26"/>
        <v>80000</v>
      </c>
      <c r="O91" s="80">
        <f>SUM(J91:N91)</f>
        <v>145607</v>
      </c>
      <c r="P91" s="68">
        <v>164589</v>
      </c>
      <c r="Q91" s="82">
        <v>184742</v>
      </c>
    </row>
    <row r="92" spans="1:17">
      <c r="A92" s="34"/>
      <c r="B92" s="34"/>
      <c r="C92" s="34"/>
      <c r="D92" s="34"/>
      <c r="E92" s="34"/>
      <c r="F92" s="34"/>
      <c r="G92" s="34"/>
      <c r="H92" s="44" t="s">
        <v>16</v>
      </c>
      <c r="I92" s="52"/>
      <c r="J92" s="53">
        <f>SUM(J97)</f>
        <v>0</v>
      </c>
      <c r="K92" s="48">
        <f>SUM(K97)</f>
        <v>6000</v>
      </c>
      <c r="L92" s="55">
        <f>SUM(L97)</f>
        <v>0</v>
      </c>
      <c r="M92" s="50">
        <f>SUM(M97)</f>
        <v>20000</v>
      </c>
      <c r="N92" s="51">
        <f>SUM(N97)</f>
        <v>30000</v>
      </c>
      <c r="O92" s="80">
        <f>SUM(J92:N92)</f>
        <v>56000</v>
      </c>
      <c r="P92" s="68">
        <v>61000</v>
      </c>
      <c r="Q92" s="82">
        <v>66000</v>
      </c>
    </row>
    <row r="93" spans="1:17">
      <c r="A93" s="34"/>
      <c r="B93" s="34"/>
      <c r="C93" s="34"/>
      <c r="D93" s="34"/>
      <c r="E93" s="34"/>
      <c r="F93" s="34"/>
      <c r="G93" s="34"/>
      <c r="H93" s="44" t="s">
        <v>17</v>
      </c>
      <c r="I93" s="52"/>
      <c r="J93" s="53"/>
      <c r="K93" s="54"/>
      <c r="L93" s="55"/>
      <c r="M93" s="56"/>
      <c r="N93" s="51"/>
      <c r="O93" s="81"/>
      <c r="P93" s="68"/>
      <c r="Q93" s="82"/>
    </row>
    <row r="94" spans="1:17">
      <c r="A94" s="34"/>
      <c r="B94" s="34"/>
      <c r="C94" s="34"/>
      <c r="D94" s="34"/>
      <c r="E94" s="34"/>
      <c r="F94" s="34"/>
      <c r="G94" s="34"/>
      <c r="H94" s="44" t="s">
        <v>18</v>
      </c>
      <c r="I94" s="52"/>
      <c r="J94" s="53"/>
      <c r="K94" s="54"/>
      <c r="L94" s="55"/>
      <c r="M94" s="56"/>
      <c r="N94" s="51"/>
      <c r="O94" s="81"/>
      <c r="P94" s="68"/>
      <c r="Q94" s="82"/>
    </row>
    <row r="95" spans="1:17">
      <c r="A95" s="34"/>
      <c r="B95" s="34"/>
      <c r="C95" s="33">
        <v>48028</v>
      </c>
      <c r="D95" s="33">
        <v>411</v>
      </c>
      <c r="E95" s="60"/>
      <c r="F95" s="58"/>
      <c r="G95" s="61" t="s">
        <v>33</v>
      </c>
      <c r="H95" s="44" t="s">
        <v>14</v>
      </c>
      <c r="I95" s="46">
        <f>SUM(I96:I97)</f>
        <v>3</v>
      </c>
      <c r="J95" s="47">
        <f t="shared" ref="J95:O95" si="27">J96+J97</f>
        <v>31607</v>
      </c>
      <c r="K95" s="48">
        <f t="shared" si="27"/>
        <v>10000</v>
      </c>
      <c r="L95" s="55">
        <f t="shared" si="27"/>
        <v>0</v>
      </c>
      <c r="M95" s="50">
        <f t="shared" si="27"/>
        <v>50000</v>
      </c>
      <c r="N95" s="51">
        <f t="shared" si="27"/>
        <v>110000</v>
      </c>
      <c r="O95" s="80">
        <f t="shared" si="27"/>
        <v>201607</v>
      </c>
      <c r="P95" s="68">
        <v>225589</v>
      </c>
      <c r="Q95" s="82">
        <v>250742</v>
      </c>
    </row>
    <row r="96" spans="1:17">
      <c r="A96" s="34"/>
      <c r="B96" s="34"/>
      <c r="C96" s="34"/>
      <c r="D96" s="34"/>
      <c r="E96" s="34"/>
      <c r="F96" s="34"/>
      <c r="G96" s="34"/>
      <c r="H96" s="44" t="s">
        <v>15</v>
      </c>
      <c r="I96" s="46">
        <v>3</v>
      </c>
      <c r="J96" s="47">
        <v>31607</v>
      </c>
      <c r="K96" s="48">
        <v>4000</v>
      </c>
      <c r="L96" s="55">
        <v>0</v>
      </c>
      <c r="M96" s="50">
        <v>30000</v>
      </c>
      <c r="N96" s="51">
        <v>80000</v>
      </c>
      <c r="O96" s="80">
        <f>SUM(J96:N96)</f>
        <v>145607</v>
      </c>
      <c r="P96" s="68">
        <v>164589</v>
      </c>
      <c r="Q96" s="82">
        <v>184742</v>
      </c>
    </row>
    <row r="97" spans="1:17">
      <c r="A97" s="34"/>
      <c r="B97" s="34"/>
      <c r="C97" s="34"/>
      <c r="D97" s="34"/>
      <c r="E97" s="34"/>
      <c r="F97" s="34"/>
      <c r="G97" s="34"/>
      <c r="H97" s="44" t="s">
        <v>16</v>
      </c>
      <c r="I97" s="52"/>
      <c r="J97" s="53">
        <v>0</v>
      </c>
      <c r="K97" s="48">
        <v>6000</v>
      </c>
      <c r="L97" s="55">
        <v>0</v>
      </c>
      <c r="M97" s="50">
        <v>20000</v>
      </c>
      <c r="N97" s="51">
        <v>30000</v>
      </c>
      <c r="O97" s="80">
        <f>SUM(J97:N97)</f>
        <v>56000</v>
      </c>
      <c r="P97" s="68">
        <v>61000</v>
      </c>
      <c r="Q97" s="82">
        <v>66000</v>
      </c>
    </row>
    <row r="98" spans="1:17">
      <c r="A98" s="34"/>
      <c r="B98" s="34"/>
      <c r="C98" s="34"/>
      <c r="D98" s="34"/>
      <c r="E98" s="34"/>
      <c r="F98" s="34"/>
      <c r="G98" s="34"/>
      <c r="H98" s="44" t="s">
        <v>17</v>
      </c>
      <c r="I98" s="52"/>
      <c r="J98" s="53"/>
      <c r="K98" s="54"/>
      <c r="L98" s="55"/>
      <c r="M98" s="56"/>
      <c r="N98" s="51"/>
      <c r="O98" s="81"/>
      <c r="P98" s="68"/>
      <c r="Q98" s="82"/>
    </row>
    <row r="99" spans="1:17">
      <c r="A99" s="34"/>
      <c r="B99" s="34"/>
      <c r="C99" s="34"/>
      <c r="D99" s="34"/>
      <c r="E99" s="34"/>
      <c r="F99" s="34"/>
      <c r="G99" s="34"/>
      <c r="H99" s="44" t="s">
        <v>18</v>
      </c>
      <c r="I99" s="52"/>
      <c r="J99" s="53"/>
      <c r="K99" s="54"/>
      <c r="L99" s="55"/>
      <c r="M99" s="56"/>
      <c r="N99" s="51"/>
      <c r="O99" s="81"/>
      <c r="P99" s="68"/>
      <c r="Q99" s="82"/>
    </row>
    <row r="100" spans="1:17">
      <c r="A100" s="34"/>
      <c r="B100" s="33">
        <v>660</v>
      </c>
      <c r="C100" s="34"/>
      <c r="D100" s="34"/>
      <c r="E100" s="60"/>
      <c r="F100" s="93" t="s">
        <v>34</v>
      </c>
      <c r="G100" s="93"/>
      <c r="H100" s="44" t="s">
        <v>14</v>
      </c>
      <c r="I100" s="46">
        <f>SUM(I101:I102)</f>
        <v>13</v>
      </c>
      <c r="J100" s="47">
        <f t="shared" ref="J100:O100" si="28">J101+J102</f>
        <v>138055</v>
      </c>
      <c r="K100" s="48">
        <f t="shared" si="28"/>
        <v>85000</v>
      </c>
      <c r="L100" s="55">
        <f t="shared" si="28"/>
        <v>0</v>
      </c>
      <c r="M100" s="56">
        <f t="shared" si="28"/>
        <v>0</v>
      </c>
      <c r="N100" s="51">
        <f t="shared" si="28"/>
        <v>795000</v>
      </c>
      <c r="O100" s="80">
        <f t="shared" si="28"/>
        <v>1018055</v>
      </c>
      <c r="P100" s="68">
        <v>1198415</v>
      </c>
      <c r="Q100" s="82">
        <v>1274107</v>
      </c>
    </row>
    <row r="101" spans="1:17">
      <c r="A101" s="34"/>
      <c r="B101" s="34"/>
      <c r="C101" s="34"/>
      <c r="D101" s="34"/>
      <c r="E101" s="34"/>
      <c r="F101" s="34"/>
      <c r="G101" s="34"/>
      <c r="H101" s="44" t="s">
        <v>15</v>
      </c>
      <c r="I101" s="46">
        <f t="shared" ref="I101:N101" si="29">SUM(I106)</f>
        <v>13</v>
      </c>
      <c r="J101" s="47">
        <f t="shared" si="29"/>
        <v>138055</v>
      </c>
      <c r="K101" s="48">
        <f t="shared" si="29"/>
        <v>75000</v>
      </c>
      <c r="L101" s="55">
        <f t="shared" si="29"/>
        <v>0</v>
      </c>
      <c r="M101" s="56">
        <f t="shared" si="29"/>
        <v>0</v>
      </c>
      <c r="N101" s="51">
        <f t="shared" si="29"/>
        <v>591613</v>
      </c>
      <c r="O101" s="80">
        <f>SUM(J101:N101)</f>
        <v>804668</v>
      </c>
      <c r="P101" s="68">
        <v>951756</v>
      </c>
      <c r="Q101" s="82">
        <v>1007650</v>
      </c>
    </row>
    <row r="102" spans="1:17">
      <c r="A102" s="34"/>
      <c r="B102" s="34"/>
      <c r="C102" s="34"/>
      <c r="D102" s="34"/>
      <c r="E102" s="34"/>
      <c r="F102" s="34"/>
      <c r="G102" s="34"/>
      <c r="H102" s="44" t="s">
        <v>16</v>
      </c>
      <c r="I102" s="52"/>
      <c r="J102" s="53">
        <f>SUM(J107)</f>
        <v>0</v>
      </c>
      <c r="K102" s="48">
        <f>SUM(K107)</f>
        <v>10000</v>
      </c>
      <c r="L102" s="55">
        <f>SUM(L107)</f>
        <v>0</v>
      </c>
      <c r="M102" s="56">
        <f>SUM(M107)</f>
        <v>0</v>
      </c>
      <c r="N102" s="51">
        <f>SUM(N107)</f>
        <v>203387</v>
      </c>
      <c r="O102" s="80">
        <f>SUM(J102:N102)</f>
        <v>213387</v>
      </c>
      <c r="P102" s="68">
        <v>246659</v>
      </c>
      <c r="Q102" s="82">
        <v>266457</v>
      </c>
    </row>
    <row r="103" spans="1:17">
      <c r="A103" s="34"/>
      <c r="B103" s="34"/>
      <c r="C103" s="34"/>
      <c r="D103" s="34"/>
      <c r="E103" s="34"/>
      <c r="F103" s="34"/>
      <c r="G103" s="34"/>
      <c r="H103" s="44" t="s">
        <v>17</v>
      </c>
      <c r="I103" s="52"/>
      <c r="J103" s="53"/>
      <c r="K103" s="54"/>
      <c r="L103" s="55"/>
      <c r="M103" s="56"/>
      <c r="N103" s="51"/>
      <c r="O103" s="81"/>
      <c r="P103" s="68"/>
      <c r="Q103" s="82"/>
    </row>
    <row r="104" spans="1:17">
      <c r="A104" s="34"/>
      <c r="B104" s="34"/>
      <c r="C104" s="34"/>
      <c r="D104" s="34"/>
      <c r="E104" s="34"/>
      <c r="F104" s="34"/>
      <c r="G104" s="34"/>
      <c r="H104" s="44" t="s">
        <v>18</v>
      </c>
      <c r="I104" s="52"/>
      <c r="J104" s="53"/>
      <c r="K104" s="54"/>
      <c r="L104" s="55"/>
      <c r="M104" s="56"/>
      <c r="N104" s="51"/>
      <c r="O104" s="81"/>
      <c r="P104" s="68"/>
      <c r="Q104" s="82"/>
    </row>
    <row r="105" spans="1:17">
      <c r="A105" s="34"/>
      <c r="B105" s="34"/>
      <c r="C105" s="33">
        <v>66445</v>
      </c>
      <c r="D105" s="33">
        <v>620</v>
      </c>
      <c r="E105" s="60"/>
      <c r="F105" s="58"/>
      <c r="G105" s="61" t="s">
        <v>35</v>
      </c>
      <c r="H105" s="44" t="s">
        <v>14</v>
      </c>
      <c r="I105" s="46">
        <f>SUM(I106:I107)</f>
        <v>13</v>
      </c>
      <c r="J105" s="47">
        <f t="shared" ref="J105:O105" si="30">J106+J107</f>
        <v>138055</v>
      </c>
      <c r="K105" s="48">
        <f t="shared" si="30"/>
        <v>85000</v>
      </c>
      <c r="L105" s="55">
        <f t="shared" si="30"/>
        <v>0</v>
      </c>
      <c r="M105" s="56">
        <f t="shared" si="30"/>
        <v>0</v>
      </c>
      <c r="N105" s="51">
        <f t="shared" si="30"/>
        <v>795000</v>
      </c>
      <c r="O105" s="80">
        <f t="shared" si="30"/>
        <v>1018055</v>
      </c>
      <c r="P105" s="68">
        <v>1198415</v>
      </c>
      <c r="Q105" s="82">
        <v>1274107</v>
      </c>
    </row>
    <row r="106" spans="1:17">
      <c r="A106" s="34"/>
      <c r="B106" s="34"/>
      <c r="C106" s="34"/>
      <c r="D106" s="34"/>
      <c r="E106" s="34"/>
      <c r="F106" s="34"/>
      <c r="G106" s="34"/>
      <c r="H106" s="44" t="s">
        <v>15</v>
      </c>
      <c r="I106" s="46">
        <v>13</v>
      </c>
      <c r="J106" s="47">
        <v>138055</v>
      </c>
      <c r="K106" s="48">
        <v>75000</v>
      </c>
      <c r="L106" s="55">
        <v>0</v>
      </c>
      <c r="M106" s="56">
        <v>0</v>
      </c>
      <c r="N106" s="51">
        <v>591613</v>
      </c>
      <c r="O106" s="80">
        <f>SUM(J106:N106)</f>
        <v>804668</v>
      </c>
      <c r="P106" s="68">
        <v>951756</v>
      </c>
      <c r="Q106" s="82">
        <v>1007650</v>
      </c>
    </row>
    <row r="107" spans="1:17">
      <c r="A107" s="34"/>
      <c r="B107" s="34"/>
      <c r="C107" s="34"/>
      <c r="D107" s="34"/>
      <c r="E107" s="34"/>
      <c r="F107" s="34"/>
      <c r="G107" s="34"/>
      <c r="H107" s="44" t="s">
        <v>16</v>
      </c>
      <c r="I107" s="52"/>
      <c r="J107" s="53">
        <v>0</v>
      </c>
      <c r="K107" s="48">
        <v>10000</v>
      </c>
      <c r="L107" s="55">
        <v>0</v>
      </c>
      <c r="M107" s="56">
        <v>0</v>
      </c>
      <c r="N107" s="51">
        <v>203387</v>
      </c>
      <c r="O107" s="80">
        <f>SUM(J107:N107)</f>
        <v>213387</v>
      </c>
      <c r="P107" s="68">
        <v>246659</v>
      </c>
      <c r="Q107" s="82">
        <v>266457</v>
      </c>
    </row>
    <row r="108" spans="1:17">
      <c r="A108" s="34"/>
      <c r="B108" s="34"/>
      <c r="C108" s="34"/>
      <c r="D108" s="34"/>
      <c r="E108" s="34"/>
      <c r="F108" s="34"/>
      <c r="G108" s="34"/>
      <c r="H108" s="44" t="s">
        <v>17</v>
      </c>
      <c r="I108" s="52"/>
      <c r="J108" s="53"/>
      <c r="K108" s="54"/>
      <c r="L108" s="55"/>
      <c r="M108" s="56"/>
      <c r="N108" s="51"/>
      <c r="O108" s="81"/>
      <c r="P108" s="68"/>
      <c r="Q108" s="82"/>
    </row>
    <row r="109" spans="1:17">
      <c r="A109" s="34"/>
      <c r="B109" s="34"/>
      <c r="C109" s="34"/>
      <c r="D109" s="34"/>
      <c r="E109" s="34"/>
      <c r="F109" s="34"/>
      <c r="G109" s="34"/>
      <c r="H109" s="44" t="s">
        <v>18</v>
      </c>
      <c r="I109" s="52"/>
      <c r="J109" s="53"/>
      <c r="K109" s="54"/>
      <c r="L109" s="55"/>
      <c r="M109" s="56"/>
      <c r="N109" s="51"/>
      <c r="O109" s="81"/>
      <c r="P109" s="68"/>
      <c r="Q109" s="82"/>
    </row>
    <row r="110" spans="1:17">
      <c r="A110" s="34"/>
      <c r="B110" s="33">
        <v>730</v>
      </c>
      <c r="C110" s="34"/>
      <c r="D110" s="34"/>
      <c r="E110" s="60"/>
      <c r="F110" s="93" t="s">
        <v>36</v>
      </c>
      <c r="G110" s="93"/>
      <c r="H110" s="44" t="s">
        <v>14</v>
      </c>
      <c r="I110" s="46">
        <f>SUM(I111:I112)</f>
        <v>126</v>
      </c>
      <c r="J110" s="47">
        <f t="shared" ref="J110:O110" si="31">J111+J112</f>
        <v>1393326</v>
      </c>
      <c r="K110" s="48">
        <f t="shared" si="31"/>
        <v>271000</v>
      </c>
      <c r="L110" s="49">
        <f t="shared" si="31"/>
        <v>35000</v>
      </c>
      <c r="M110" s="56">
        <f t="shared" si="31"/>
        <v>0</v>
      </c>
      <c r="N110" s="51">
        <f t="shared" si="31"/>
        <v>205000</v>
      </c>
      <c r="O110" s="80">
        <f t="shared" si="31"/>
        <v>1904326</v>
      </c>
      <c r="P110" s="68">
        <v>1956292</v>
      </c>
      <c r="Q110" s="82">
        <v>1943294</v>
      </c>
    </row>
    <row r="111" spans="1:17">
      <c r="A111" s="34"/>
      <c r="B111" s="34"/>
      <c r="C111" s="34"/>
      <c r="D111" s="34"/>
      <c r="E111" s="34"/>
      <c r="F111" s="34"/>
      <c r="G111" s="34"/>
      <c r="H111" s="44" t="s">
        <v>15</v>
      </c>
      <c r="I111" s="46">
        <f t="shared" ref="I111:N111" si="32">SUM(I116,I121)</f>
        <v>126</v>
      </c>
      <c r="J111" s="47">
        <f t="shared" si="32"/>
        <v>1393326</v>
      </c>
      <c r="K111" s="48">
        <f t="shared" si="32"/>
        <v>270000</v>
      </c>
      <c r="L111" s="49">
        <f t="shared" si="32"/>
        <v>30000</v>
      </c>
      <c r="M111" s="56">
        <f t="shared" si="32"/>
        <v>0</v>
      </c>
      <c r="N111" s="51">
        <f t="shared" si="32"/>
        <v>160000</v>
      </c>
      <c r="O111" s="80">
        <f>SUM(J111:N111)</f>
        <v>1853326</v>
      </c>
      <c r="P111" s="68">
        <v>1899181</v>
      </c>
      <c r="Q111" s="82">
        <v>1940175</v>
      </c>
    </row>
    <row r="112" spans="1:17">
      <c r="A112" s="34"/>
      <c r="B112" s="34"/>
      <c r="C112" s="34"/>
      <c r="D112" s="34"/>
      <c r="E112" s="34"/>
      <c r="F112" s="34"/>
      <c r="G112" s="34"/>
      <c r="H112" s="44" t="s">
        <v>16</v>
      </c>
      <c r="I112" s="52"/>
      <c r="J112" s="53">
        <f>SUM(J117,J122)</f>
        <v>0</v>
      </c>
      <c r="K112" s="48">
        <f>SUM(K117,K122)</f>
        <v>1000</v>
      </c>
      <c r="L112" s="49">
        <f>SUM(L117,L122)</f>
        <v>5000</v>
      </c>
      <c r="M112" s="56">
        <f>SUM(M117,M122)</f>
        <v>0</v>
      </c>
      <c r="N112" s="51">
        <f>SUM(N117,N122)</f>
        <v>45000</v>
      </c>
      <c r="O112" s="80">
        <f>SUM(J112:N112)</f>
        <v>51000</v>
      </c>
      <c r="P112" s="68">
        <v>57111</v>
      </c>
      <c r="Q112" s="82">
        <v>3119</v>
      </c>
    </row>
    <row r="113" spans="1:17">
      <c r="A113" s="34"/>
      <c r="B113" s="34"/>
      <c r="C113" s="34"/>
      <c r="D113" s="34"/>
      <c r="E113" s="34"/>
      <c r="F113" s="34"/>
      <c r="G113" s="34"/>
      <c r="H113" s="44" t="s">
        <v>17</v>
      </c>
      <c r="I113" s="52"/>
      <c r="J113" s="53"/>
      <c r="K113" s="54"/>
      <c r="L113" s="55"/>
      <c r="M113" s="56"/>
      <c r="N113" s="51"/>
      <c r="O113" s="81"/>
      <c r="P113" s="68"/>
      <c r="Q113" s="82"/>
    </row>
    <row r="114" spans="1:17">
      <c r="A114" s="34"/>
      <c r="B114" s="34"/>
      <c r="C114" s="34"/>
      <c r="D114" s="34"/>
      <c r="E114" s="34"/>
      <c r="F114" s="34"/>
      <c r="G114" s="34"/>
      <c r="H114" s="44" t="s">
        <v>18</v>
      </c>
      <c r="I114" s="52"/>
      <c r="J114" s="53"/>
      <c r="K114" s="54"/>
      <c r="L114" s="55"/>
      <c r="M114" s="56"/>
      <c r="N114" s="51"/>
      <c r="O114" s="81"/>
      <c r="P114" s="68"/>
      <c r="Q114" s="82"/>
    </row>
    <row r="115" spans="1:17">
      <c r="A115" s="34"/>
      <c r="B115" s="34"/>
      <c r="C115" s="33">
        <v>73037</v>
      </c>
      <c r="D115" s="33">
        <v>760</v>
      </c>
      <c r="E115" s="60"/>
      <c r="F115" s="58"/>
      <c r="G115" s="61" t="s">
        <v>21</v>
      </c>
      <c r="H115" s="44" t="s">
        <v>14</v>
      </c>
      <c r="I115" s="46">
        <f>SUM(I116:I117)</f>
        <v>3</v>
      </c>
      <c r="J115" s="47">
        <f t="shared" ref="J115:O115" si="33">J116+J117</f>
        <v>34729</v>
      </c>
      <c r="K115" s="48">
        <f t="shared" si="33"/>
        <v>1000</v>
      </c>
      <c r="L115" s="55">
        <f t="shared" si="33"/>
        <v>0</v>
      </c>
      <c r="M115" s="56">
        <f t="shared" si="33"/>
        <v>0</v>
      </c>
      <c r="N115" s="51">
        <f t="shared" si="33"/>
        <v>0</v>
      </c>
      <c r="O115" s="80">
        <f t="shared" si="33"/>
        <v>35729</v>
      </c>
      <c r="P115" s="68">
        <v>35902</v>
      </c>
      <c r="Q115" s="82">
        <v>36077</v>
      </c>
    </row>
    <row r="116" spans="1:17">
      <c r="A116" s="34"/>
      <c r="B116" s="34"/>
      <c r="C116" s="34"/>
      <c r="D116" s="34"/>
      <c r="E116" s="34"/>
      <c r="F116" s="34"/>
      <c r="G116" s="34"/>
      <c r="H116" s="44" t="s">
        <v>15</v>
      </c>
      <c r="I116" s="46">
        <v>3</v>
      </c>
      <c r="J116" s="47">
        <v>34729</v>
      </c>
      <c r="K116" s="48">
        <v>0</v>
      </c>
      <c r="L116" s="55">
        <v>0</v>
      </c>
      <c r="M116" s="56">
        <v>0</v>
      </c>
      <c r="N116" s="51">
        <v>0</v>
      </c>
      <c r="O116" s="80">
        <f>SUM(J116:N116)</f>
        <v>34729</v>
      </c>
      <c r="P116" s="68">
        <v>34902</v>
      </c>
      <c r="Q116" s="82">
        <v>35077</v>
      </c>
    </row>
    <row r="117" spans="1:17">
      <c r="A117" s="34"/>
      <c r="B117" s="34"/>
      <c r="C117" s="34"/>
      <c r="D117" s="34"/>
      <c r="E117" s="34"/>
      <c r="F117" s="34"/>
      <c r="G117" s="34"/>
      <c r="H117" s="44" t="s">
        <v>16</v>
      </c>
      <c r="I117" s="52"/>
      <c r="J117" s="53">
        <v>0</v>
      </c>
      <c r="K117" s="48">
        <v>1000</v>
      </c>
      <c r="L117" s="55">
        <v>0</v>
      </c>
      <c r="M117" s="56">
        <v>0</v>
      </c>
      <c r="N117" s="51">
        <v>0</v>
      </c>
      <c r="O117" s="80">
        <f>SUM(J117:N117)</f>
        <v>1000</v>
      </c>
      <c r="P117" s="68">
        <v>1000</v>
      </c>
      <c r="Q117" s="82">
        <v>1000</v>
      </c>
    </row>
    <row r="118" spans="1:17">
      <c r="A118" s="34"/>
      <c r="B118" s="34"/>
      <c r="C118" s="34"/>
      <c r="D118" s="34"/>
      <c r="E118" s="34"/>
      <c r="F118" s="34"/>
      <c r="G118" s="34"/>
      <c r="H118" s="44" t="s">
        <v>17</v>
      </c>
      <c r="I118" s="52"/>
      <c r="J118" s="53"/>
      <c r="K118" s="54"/>
      <c r="L118" s="55"/>
      <c r="M118" s="56"/>
      <c r="N118" s="51"/>
      <c r="O118" s="81"/>
      <c r="P118" s="68"/>
      <c r="Q118" s="82"/>
    </row>
    <row r="119" spans="1:17">
      <c r="A119" s="34"/>
      <c r="B119" s="34"/>
      <c r="C119" s="34"/>
      <c r="D119" s="34"/>
      <c r="E119" s="34"/>
      <c r="F119" s="34"/>
      <c r="G119" s="34"/>
      <c r="H119" s="44" t="s">
        <v>18</v>
      </c>
      <c r="I119" s="52"/>
      <c r="J119" s="53"/>
      <c r="K119" s="54"/>
      <c r="L119" s="55"/>
      <c r="M119" s="56"/>
      <c r="N119" s="51"/>
      <c r="O119" s="81"/>
      <c r="P119" s="68"/>
      <c r="Q119" s="82"/>
    </row>
    <row r="120" spans="1:17">
      <c r="A120" s="34"/>
      <c r="B120" s="34"/>
      <c r="C120" s="33">
        <v>74700</v>
      </c>
      <c r="D120" s="33">
        <v>721</v>
      </c>
      <c r="E120" s="60"/>
      <c r="F120" s="58"/>
      <c r="G120" s="61" t="s">
        <v>37</v>
      </c>
      <c r="H120" s="44" t="s">
        <v>14</v>
      </c>
      <c r="I120" s="46">
        <f>SUM(I121:I122)</f>
        <v>123</v>
      </c>
      <c r="J120" s="47">
        <f t="shared" ref="J120:O120" si="34">J121+J122</f>
        <v>1358597</v>
      </c>
      <c r="K120" s="48">
        <f t="shared" si="34"/>
        <v>270000</v>
      </c>
      <c r="L120" s="49">
        <f t="shared" si="34"/>
        <v>35000</v>
      </c>
      <c r="M120" s="56">
        <f t="shared" si="34"/>
        <v>0</v>
      </c>
      <c r="N120" s="51">
        <f t="shared" si="34"/>
        <v>205000</v>
      </c>
      <c r="O120" s="80">
        <f t="shared" si="34"/>
        <v>1868597</v>
      </c>
      <c r="P120" s="68">
        <v>1920390</v>
      </c>
      <c r="Q120" s="82">
        <v>1907217</v>
      </c>
    </row>
    <row r="121" spans="1:17">
      <c r="A121" s="34"/>
      <c r="B121" s="34"/>
      <c r="C121" s="34"/>
      <c r="D121" s="34"/>
      <c r="E121" s="34"/>
      <c r="F121" s="34"/>
      <c r="G121" s="34"/>
      <c r="H121" s="44" t="s">
        <v>15</v>
      </c>
      <c r="I121" s="46">
        <v>123</v>
      </c>
      <c r="J121" s="47">
        <v>1358597</v>
      </c>
      <c r="K121" s="48">
        <v>270000</v>
      </c>
      <c r="L121" s="49">
        <v>30000</v>
      </c>
      <c r="M121" s="56">
        <v>0</v>
      </c>
      <c r="N121" s="51">
        <v>160000</v>
      </c>
      <c r="O121" s="80">
        <f>SUM(J121:N121)</f>
        <v>1818597</v>
      </c>
      <c r="P121" s="68">
        <v>1864279</v>
      </c>
      <c r="Q121" s="82">
        <v>1905098</v>
      </c>
    </row>
    <row r="122" spans="1:17">
      <c r="A122" s="34"/>
      <c r="B122" s="34"/>
      <c r="C122" s="34"/>
      <c r="D122" s="34"/>
      <c r="E122" s="34"/>
      <c r="F122" s="34"/>
      <c r="G122" s="34"/>
      <c r="H122" s="44" t="s">
        <v>16</v>
      </c>
      <c r="I122" s="52"/>
      <c r="J122" s="53">
        <v>0</v>
      </c>
      <c r="K122" s="48">
        <v>0</v>
      </c>
      <c r="L122" s="49">
        <v>5000</v>
      </c>
      <c r="M122" s="56">
        <v>0</v>
      </c>
      <c r="N122" s="51">
        <v>45000</v>
      </c>
      <c r="O122" s="80">
        <f>SUM(J122:N122)</f>
        <v>50000</v>
      </c>
      <c r="P122" s="68">
        <v>56111</v>
      </c>
      <c r="Q122" s="82">
        <v>2119</v>
      </c>
    </row>
    <row r="123" spans="1:17">
      <c r="A123" s="34"/>
      <c r="B123" s="34"/>
      <c r="C123" s="34"/>
      <c r="D123" s="34"/>
      <c r="E123" s="34"/>
      <c r="F123" s="34"/>
      <c r="G123" s="34"/>
      <c r="H123" s="44" t="s">
        <v>17</v>
      </c>
      <c r="I123" s="52"/>
      <c r="J123" s="53"/>
      <c r="K123" s="54"/>
      <c r="L123" s="55"/>
      <c r="M123" s="56"/>
      <c r="N123" s="51"/>
      <c r="O123" s="81"/>
      <c r="P123" s="68"/>
      <c r="Q123" s="82"/>
    </row>
    <row r="124" spans="1:17">
      <c r="A124" s="34"/>
      <c r="B124" s="34"/>
      <c r="C124" s="34"/>
      <c r="D124" s="34"/>
      <c r="E124" s="34"/>
      <c r="F124" s="34"/>
      <c r="G124" s="34"/>
      <c r="H124" s="44" t="s">
        <v>18</v>
      </c>
      <c r="I124" s="52"/>
      <c r="J124" s="53"/>
      <c r="K124" s="54"/>
      <c r="L124" s="55"/>
      <c r="M124" s="56"/>
      <c r="N124" s="51"/>
      <c r="O124" s="81"/>
      <c r="P124" s="68"/>
      <c r="Q124" s="82"/>
    </row>
    <row r="125" spans="1:17">
      <c r="A125" s="34"/>
      <c r="B125" s="33">
        <v>755</v>
      </c>
      <c r="C125" s="34"/>
      <c r="D125" s="34"/>
      <c r="E125" s="60"/>
      <c r="F125" s="93" t="s">
        <v>38</v>
      </c>
      <c r="G125" s="93"/>
      <c r="H125" s="44" t="s">
        <v>14</v>
      </c>
      <c r="I125" s="46">
        <f>SUM(I126:I127)</f>
        <v>8</v>
      </c>
      <c r="J125" s="47">
        <f t="shared" ref="J125:O125" si="35">J126+J127</f>
        <v>77462</v>
      </c>
      <c r="K125" s="48">
        <f t="shared" si="35"/>
        <v>7000</v>
      </c>
      <c r="L125" s="49">
        <f t="shared" si="35"/>
        <v>0</v>
      </c>
      <c r="M125" s="50">
        <f t="shared" si="35"/>
        <v>10000</v>
      </c>
      <c r="N125" s="51">
        <f t="shared" si="35"/>
        <v>230000</v>
      </c>
      <c r="O125" s="80">
        <f t="shared" si="35"/>
        <v>324462</v>
      </c>
      <c r="P125" s="68">
        <v>466850</v>
      </c>
      <c r="Q125" s="82">
        <v>443239</v>
      </c>
    </row>
    <row r="126" spans="1:17">
      <c r="A126" s="34"/>
      <c r="B126" s="34"/>
      <c r="C126" s="34"/>
      <c r="D126" s="34"/>
      <c r="E126" s="34"/>
      <c r="F126" s="34"/>
      <c r="G126" s="34"/>
      <c r="H126" s="44" t="s">
        <v>15</v>
      </c>
      <c r="I126" s="46">
        <f t="shared" ref="I126:N126" si="36">SUM(I131,I136)</f>
        <v>8</v>
      </c>
      <c r="J126" s="47">
        <f t="shared" si="36"/>
        <v>77462</v>
      </c>
      <c r="K126" s="48">
        <f t="shared" si="36"/>
        <v>2000</v>
      </c>
      <c r="L126" s="49">
        <f t="shared" si="36"/>
        <v>0</v>
      </c>
      <c r="M126" s="50">
        <f t="shared" si="36"/>
        <v>10000</v>
      </c>
      <c r="N126" s="51">
        <f t="shared" si="36"/>
        <v>230000</v>
      </c>
      <c r="O126" s="80">
        <f>SUM(J126:N126)</f>
        <v>319462</v>
      </c>
      <c r="P126" s="68">
        <v>461850</v>
      </c>
      <c r="Q126" s="82">
        <v>408239</v>
      </c>
    </row>
    <row r="127" spans="1:17">
      <c r="A127" s="34"/>
      <c r="B127" s="34"/>
      <c r="C127" s="34"/>
      <c r="D127" s="34"/>
      <c r="E127" s="34"/>
      <c r="F127" s="34"/>
      <c r="G127" s="34"/>
      <c r="H127" s="44" t="s">
        <v>16</v>
      </c>
      <c r="I127" s="52"/>
      <c r="J127" s="53">
        <f>SUM(J132,J137)</f>
        <v>0</v>
      </c>
      <c r="K127" s="48">
        <f>SUM(K132,K137)</f>
        <v>5000</v>
      </c>
      <c r="L127" s="49">
        <f>SUM(L132,L137)</f>
        <v>0</v>
      </c>
      <c r="M127" s="56">
        <f>SUM(M132,M137)</f>
        <v>0</v>
      </c>
      <c r="N127" s="51">
        <f>SUM(N132,N137)</f>
        <v>0</v>
      </c>
      <c r="O127" s="80">
        <f>SUM(J127:N127)</f>
        <v>5000</v>
      </c>
      <c r="P127" s="68">
        <v>5000</v>
      </c>
      <c r="Q127" s="82">
        <v>35000</v>
      </c>
    </row>
    <row r="128" spans="1:17">
      <c r="A128" s="34"/>
      <c r="B128" s="34"/>
      <c r="C128" s="34"/>
      <c r="D128" s="34"/>
      <c r="E128" s="34"/>
      <c r="F128" s="34"/>
      <c r="G128" s="34"/>
      <c r="H128" s="44" t="s">
        <v>17</v>
      </c>
      <c r="I128" s="52"/>
      <c r="J128" s="53"/>
      <c r="K128" s="54"/>
      <c r="L128" s="55"/>
      <c r="M128" s="56"/>
      <c r="N128" s="51"/>
      <c r="O128" s="81"/>
      <c r="P128" s="68"/>
      <c r="Q128" s="82"/>
    </row>
    <row r="129" spans="1:17">
      <c r="A129" s="34"/>
      <c r="B129" s="34"/>
      <c r="C129" s="34"/>
      <c r="D129" s="34"/>
      <c r="E129" s="34"/>
      <c r="F129" s="34"/>
      <c r="G129" s="34"/>
      <c r="H129" s="44" t="s">
        <v>18</v>
      </c>
      <c r="I129" s="52"/>
      <c r="J129" s="53"/>
      <c r="K129" s="54"/>
      <c r="L129" s="55"/>
      <c r="M129" s="56"/>
      <c r="N129" s="51"/>
      <c r="O129" s="81"/>
      <c r="P129" s="68"/>
      <c r="Q129" s="82"/>
    </row>
    <row r="130" spans="1:17">
      <c r="A130" s="34"/>
      <c r="B130" s="34"/>
      <c r="C130" s="33">
        <v>75636</v>
      </c>
      <c r="D130" s="33">
        <v>1040</v>
      </c>
      <c r="E130" s="60"/>
      <c r="F130" s="58"/>
      <c r="G130" s="61" t="s">
        <v>39</v>
      </c>
      <c r="H130" s="44" t="s">
        <v>14</v>
      </c>
      <c r="I130" s="46">
        <f>SUM(I131:I132)</f>
        <v>8</v>
      </c>
      <c r="J130" s="47">
        <f t="shared" ref="J130:O130" si="37">J131+J132</f>
        <v>77462</v>
      </c>
      <c r="K130" s="48">
        <f t="shared" si="37"/>
        <v>7000</v>
      </c>
      <c r="L130" s="49">
        <f t="shared" si="37"/>
        <v>0</v>
      </c>
      <c r="M130" s="50">
        <f t="shared" si="37"/>
        <v>10000</v>
      </c>
      <c r="N130" s="51">
        <f t="shared" si="37"/>
        <v>0</v>
      </c>
      <c r="O130" s="80">
        <f t="shared" si="37"/>
        <v>94462</v>
      </c>
      <c r="P130" s="68">
        <v>266850</v>
      </c>
      <c r="Q130" s="82">
        <v>243239</v>
      </c>
    </row>
    <row r="131" spans="1:17">
      <c r="A131" s="34"/>
      <c r="B131" s="34"/>
      <c r="C131" s="34"/>
      <c r="D131" s="34"/>
      <c r="E131" s="34"/>
      <c r="F131" s="34"/>
      <c r="G131" s="34"/>
      <c r="H131" s="44" t="s">
        <v>15</v>
      </c>
      <c r="I131" s="46">
        <v>8</v>
      </c>
      <c r="J131" s="47">
        <v>77462</v>
      </c>
      <c r="K131" s="48">
        <v>2000</v>
      </c>
      <c r="L131" s="49">
        <v>0</v>
      </c>
      <c r="M131" s="50">
        <v>10000</v>
      </c>
      <c r="N131" s="51">
        <v>0</v>
      </c>
      <c r="O131" s="80">
        <f>SUM(J131:N131)</f>
        <v>89462</v>
      </c>
      <c r="P131" s="68">
        <v>261850</v>
      </c>
      <c r="Q131" s="82">
        <v>208239</v>
      </c>
    </row>
    <row r="132" spans="1:17">
      <c r="A132" s="34"/>
      <c r="B132" s="34"/>
      <c r="C132" s="34"/>
      <c r="D132" s="34"/>
      <c r="E132" s="34"/>
      <c r="F132" s="34"/>
      <c r="G132" s="34"/>
      <c r="H132" s="44" t="s">
        <v>16</v>
      </c>
      <c r="I132" s="52"/>
      <c r="J132" s="53">
        <v>0</v>
      </c>
      <c r="K132" s="48">
        <v>5000</v>
      </c>
      <c r="L132" s="49">
        <v>0</v>
      </c>
      <c r="M132" s="56">
        <v>0</v>
      </c>
      <c r="N132" s="51">
        <v>0</v>
      </c>
      <c r="O132" s="80">
        <f>SUM(J132:N132)</f>
        <v>5000</v>
      </c>
      <c r="P132" s="68">
        <v>5000</v>
      </c>
      <c r="Q132" s="82">
        <v>35000</v>
      </c>
    </row>
    <row r="133" spans="1:17">
      <c r="A133" s="34"/>
      <c r="B133" s="34"/>
      <c r="C133" s="34"/>
      <c r="D133" s="34"/>
      <c r="E133" s="34"/>
      <c r="F133" s="34"/>
      <c r="G133" s="34"/>
      <c r="H133" s="44" t="s">
        <v>17</v>
      </c>
      <c r="I133" s="52"/>
      <c r="J133" s="53"/>
      <c r="K133" s="54"/>
      <c r="L133" s="55"/>
      <c r="M133" s="56"/>
      <c r="N133" s="51"/>
      <c r="O133" s="81"/>
      <c r="P133" s="68"/>
      <c r="Q133" s="82"/>
    </row>
    <row r="134" spans="1:17">
      <c r="A134" s="34"/>
      <c r="B134" s="34"/>
      <c r="C134" s="34"/>
      <c r="D134" s="34"/>
      <c r="E134" s="34"/>
      <c r="F134" s="34"/>
      <c r="G134" s="34"/>
      <c r="H134" s="44" t="s">
        <v>18</v>
      </c>
      <c r="I134" s="52"/>
      <c r="J134" s="53"/>
      <c r="K134" s="54"/>
      <c r="L134" s="55"/>
      <c r="M134" s="56"/>
      <c r="N134" s="51"/>
      <c r="O134" s="81"/>
      <c r="P134" s="68"/>
      <c r="Q134" s="82"/>
    </row>
    <row r="135" spans="1:17">
      <c r="A135" s="34"/>
      <c r="B135" s="33"/>
      <c r="C135" s="34">
        <v>75637</v>
      </c>
      <c r="D135" s="34"/>
      <c r="E135" s="60"/>
      <c r="F135" s="61"/>
      <c r="G135" s="58" t="s">
        <v>40</v>
      </c>
      <c r="H135" s="44" t="s">
        <v>14</v>
      </c>
      <c r="I135" s="46">
        <f>SUM(I136:I137)</f>
        <v>0</v>
      </c>
      <c r="J135" s="47">
        <f t="shared" ref="J135:O135" si="38">J136+J137</f>
        <v>0</v>
      </c>
      <c r="K135" s="48">
        <f t="shared" si="38"/>
        <v>0</v>
      </c>
      <c r="L135" s="49">
        <f t="shared" si="38"/>
        <v>0</v>
      </c>
      <c r="M135" s="50">
        <f t="shared" si="38"/>
        <v>0</v>
      </c>
      <c r="N135" s="51">
        <f t="shared" si="38"/>
        <v>230000</v>
      </c>
      <c r="O135" s="80">
        <f t="shared" si="38"/>
        <v>230000</v>
      </c>
      <c r="P135" s="68">
        <v>200000</v>
      </c>
      <c r="Q135" s="82">
        <v>200000</v>
      </c>
    </row>
    <row r="136" spans="1:17">
      <c r="A136" s="34"/>
      <c r="B136" s="34"/>
      <c r="C136" s="34"/>
      <c r="D136" s="34"/>
      <c r="E136" s="34"/>
      <c r="F136" s="34"/>
      <c r="G136" s="34"/>
      <c r="H136" s="44" t="s">
        <v>15</v>
      </c>
      <c r="I136" s="46"/>
      <c r="J136" s="47">
        <v>0</v>
      </c>
      <c r="K136" s="48">
        <v>0</v>
      </c>
      <c r="L136" s="49">
        <v>0</v>
      </c>
      <c r="M136" s="50">
        <v>0</v>
      </c>
      <c r="N136" s="51">
        <v>230000</v>
      </c>
      <c r="O136" s="80">
        <f>SUM(J136:N136)</f>
        <v>230000</v>
      </c>
      <c r="P136" s="68">
        <v>200000</v>
      </c>
      <c r="Q136" s="82">
        <v>200000</v>
      </c>
    </row>
    <row r="137" spans="1:17">
      <c r="A137" s="34"/>
      <c r="B137" s="34"/>
      <c r="C137" s="34"/>
      <c r="D137" s="34"/>
      <c r="E137" s="34"/>
      <c r="F137" s="34"/>
      <c r="G137" s="34"/>
      <c r="H137" s="44" t="s">
        <v>16</v>
      </c>
      <c r="I137" s="52"/>
      <c r="J137" s="53">
        <v>0</v>
      </c>
      <c r="K137" s="48">
        <v>0</v>
      </c>
      <c r="L137" s="49">
        <v>0</v>
      </c>
      <c r="M137" s="56">
        <v>0</v>
      </c>
      <c r="N137" s="51">
        <v>0</v>
      </c>
      <c r="O137" s="80">
        <f>SUM(J137:N137)</f>
        <v>0</v>
      </c>
      <c r="P137" s="68">
        <v>0</v>
      </c>
      <c r="Q137" s="82">
        <v>0</v>
      </c>
    </row>
    <row r="138" spans="1:17">
      <c r="A138" s="34"/>
      <c r="B138" s="34"/>
      <c r="C138" s="34"/>
      <c r="D138" s="34"/>
      <c r="E138" s="34"/>
      <c r="F138" s="34"/>
      <c r="G138" s="34"/>
      <c r="H138" s="44" t="s">
        <v>17</v>
      </c>
      <c r="I138" s="52"/>
      <c r="J138" s="53"/>
      <c r="K138" s="54"/>
      <c r="L138" s="55"/>
      <c r="M138" s="56"/>
      <c r="N138" s="51"/>
      <c r="O138" s="81"/>
      <c r="P138" s="68"/>
      <c r="Q138" s="82"/>
    </row>
    <row r="139" spans="1:17">
      <c r="A139" s="34"/>
      <c r="B139" s="34"/>
      <c r="C139" s="34"/>
      <c r="D139" s="34"/>
      <c r="E139" s="34"/>
      <c r="F139" s="34"/>
      <c r="G139" s="34"/>
      <c r="H139" s="44" t="s">
        <v>18</v>
      </c>
      <c r="I139" s="52"/>
      <c r="J139" s="53"/>
      <c r="K139" s="54"/>
      <c r="L139" s="55"/>
      <c r="M139" s="56"/>
      <c r="N139" s="51"/>
      <c r="O139" s="81"/>
      <c r="P139" s="68"/>
      <c r="Q139" s="82"/>
    </row>
    <row r="140" spans="1:17">
      <c r="A140" s="34"/>
      <c r="B140" s="34">
        <v>850</v>
      </c>
      <c r="C140" s="33"/>
      <c r="D140" s="33"/>
      <c r="E140" s="60"/>
      <c r="F140" s="94" t="s">
        <v>41</v>
      </c>
      <c r="G140" s="94"/>
      <c r="H140" s="44" t="s">
        <v>14</v>
      </c>
      <c r="I140" s="46">
        <f>SUM(I141:I142)</f>
        <v>18</v>
      </c>
      <c r="J140" s="47">
        <f t="shared" ref="J140:O140" si="39">J141+J142</f>
        <v>145438</v>
      </c>
      <c r="K140" s="48">
        <f t="shared" si="39"/>
        <v>124000</v>
      </c>
      <c r="L140" s="49">
        <f t="shared" si="39"/>
        <v>25000</v>
      </c>
      <c r="M140" s="50">
        <f t="shared" si="39"/>
        <v>150000</v>
      </c>
      <c r="N140" s="51">
        <f t="shared" si="39"/>
        <v>295000</v>
      </c>
      <c r="O140" s="80">
        <f t="shared" si="39"/>
        <v>739438</v>
      </c>
      <c r="P140" s="68">
        <v>688705</v>
      </c>
      <c r="Q140" s="82">
        <v>821896</v>
      </c>
    </row>
    <row r="141" spans="1:17">
      <c r="A141" s="34"/>
      <c r="B141" s="34"/>
      <c r="C141" s="34"/>
      <c r="D141" s="34"/>
      <c r="E141" s="34"/>
      <c r="F141" s="34"/>
      <c r="G141" s="34"/>
      <c r="H141" s="44" t="s">
        <v>15</v>
      </c>
      <c r="I141" s="46">
        <f t="shared" ref="I141:N141" si="40">SUM(I146)</f>
        <v>18</v>
      </c>
      <c r="J141" s="47">
        <f t="shared" si="40"/>
        <v>145438</v>
      </c>
      <c r="K141" s="48">
        <f t="shared" si="40"/>
        <v>70000</v>
      </c>
      <c r="L141" s="49">
        <f t="shared" si="40"/>
        <v>17000</v>
      </c>
      <c r="M141" s="50">
        <f t="shared" si="40"/>
        <v>150000</v>
      </c>
      <c r="N141" s="51">
        <f t="shared" si="40"/>
        <v>225000</v>
      </c>
      <c r="O141" s="80">
        <f>SUM(J141:N141)</f>
        <v>607438</v>
      </c>
      <c r="P141" s="68">
        <v>577320</v>
      </c>
      <c r="Q141" s="82">
        <v>687396</v>
      </c>
    </row>
    <row r="142" spans="1:17">
      <c r="A142" s="34"/>
      <c r="B142" s="34"/>
      <c r="C142" s="34"/>
      <c r="D142" s="34"/>
      <c r="E142" s="34"/>
      <c r="F142" s="34"/>
      <c r="G142" s="34"/>
      <c r="H142" s="44" t="s">
        <v>16</v>
      </c>
      <c r="I142" s="52"/>
      <c r="J142" s="53">
        <f>SUM(J147)</f>
        <v>0</v>
      </c>
      <c r="K142" s="48">
        <f>SUM(K147)</f>
        <v>54000</v>
      </c>
      <c r="L142" s="49">
        <f>SUM(L147)</f>
        <v>8000</v>
      </c>
      <c r="M142" s="56">
        <f>SUM(M147)</f>
        <v>0</v>
      </c>
      <c r="N142" s="51">
        <f>SUM(N147)</f>
        <v>70000</v>
      </c>
      <c r="O142" s="80">
        <f>SUM(J142:N142)</f>
        <v>132000</v>
      </c>
      <c r="P142" s="68">
        <v>111385</v>
      </c>
      <c r="Q142" s="82">
        <v>134500</v>
      </c>
    </row>
    <row r="143" spans="1:17">
      <c r="A143" s="34"/>
      <c r="B143" s="34"/>
      <c r="C143" s="34"/>
      <c r="D143" s="34"/>
      <c r="E143" s="34"/>
      <c r="F143" s="34"/>
      <c r="G143" s="34"/>
      <c r="H143" s="44" t="s">
        <v>17</v>
      </c>
      <c r="I143" s="52"/>
      <c r="J143" s="53"/>
      <c r="K143" s="54"/>
      <c r="L143" s="55"/>
      <c r="M143" s="56"/>
      <c r="N143" s="51"/>
      <c r="O143" s="81"/>
      <c r="P143" s="68"/>
      <c r="Q143" s="82"/>
    </row>
    <row r="144" spans="1:17">
      <c r="A144" s="34"/>
      <c r="B144" s="34"/>
      <c r="C144" s="34"/>
      <c r="D144" s="34"/>
      <c r="E144" s="34"/>
      <c r="F144" s="34"/>
      <c r="G144" s="34"/>
      <c r="H144" s="44" t="s">
        <v>18</v>
      </c>
      <c r="I144" s="52"/>
      <c r="J144" s="53"/>
      <c r="K144" s="54"/>
      <c r="L144" s="55"/>
      <c r="M144" s="56"/>
      <c r="N144" s="51"/>
      <c r="O144" s="81"/>
      <c r="P144" s="68"/>
      <c r="Q144" s="82"/>
    </row>
    <row r="145" spans="1:17">
      <c r="A145" s="34"/>
      <c r="B145" s="33"/>
      <c r="C145" s="34">
        <v>85028</v>
      </c>
      <c r="D145" s="34">
        <v>820</v>
      </c>
      <c r="E145" s="60"/>
      <c r="F145" s="61"/>
      <c r="G145" s="58" t="s">
        <v>42</v>
      </c>
      <c r="H145" s="44" t="s">
        <v>14</v>
      </c>
      <c r="I145" s="46">
        <f>SUM(I146:I147)</f>
        <v>18</v>
      </c>
      <c r="J145" s="47">
        <f t="shared" ref="J145:O145" si="41">J146+J147</f>
        <v>145438</v>
      </c>
      <c r="K145" s="48">
        <f t="shared" si="41"/>
        <v>124000</v>
      </c>
      <c r="L145" s="49">
        <f t="shared" si="41"/>
        <v>25000</v>
      </c>
      <c r="M145" s="50">
        <f t="shared" si="41"/>
        <v>150000</v>
      </c>
      <c r="N145" s="51">
        <f t="shared" si="41"/>
        <v>295000</v>
      </c>
      <c r="O145" s="80">
        <f t="shared" si="41"/>
        <v>739438</v>
      </c>
      <c r="P145" s="68">
        <v>688705</v>
      </c>
      <c r="Q145" s="82">
        <v>821896</v>
      </c>
    </row>
    <row r="146" spans="1:17">
      <c r="A146" s="34"/>
      <c r="B146" s="34"/>
      <c r="C146" s="34"/>
      <c r="D146" s="34"/>
      <c r="E146" s="34"/>
      <c r="F146" s="34"/>
      <c r="G146" s="34"/>
      <c r="H146" s="44" t="s">
        <v>15</v>
      </c>
      <c r="I146" s="46">
        <v>18</v>
      </c>
      <c r="J146" s="47">
        <v>145438</v>
      </c>
      <c r="K146" s="48">
        <v>70000</v>
      </c>
      <c r="L146" s="49">
        <v>17000</v>
      </c>
      <c r="M146" s="50">
        <v>150000</v>
      </c>
      <c r="N146" s="51">
        <v>225000</v>
      </c>
      <c r="O146" s="80">
        <f>SUM(J146:N146)</f>
        <v>607438</v>
      </c>
      <c r="P146" s="68">
        <v>577320</v>
      </c>
      <c r="Q146" s="82">
        <v>687396</v>
      </c>
    </row>
    <row r="147" spans="1:17">
      <c r="A147" s="34"/>
      <c r="B147" s="34"/>
      <c r="C147" s="34"/>
      <c r="D147" s="34"/>
      <c r="E147" s="34"/>
      <c r="F147" s="34"/>
      <c r="G147" s="34"/>
      <c r="H147" s="44" t="s">
        <v>16</v>
      </c>
      <c r="I147" s="52"/>
      <c r="J147" s="47">
        <v>0</v>
      </c>
      <c r="K147" s="54">
        <v>54000</v>
      </c>
      <c r="L147" s="49">
        <v>8000</v>
      </c>
      <c r="M147" s="50">
        <v>0</v>
      </c>
      <c r="N147" s="51">
        <v>70000</v>
      </c>
      <c r="O147" s="80">
        <f>SUM(J147:N147)</f>
        <v>132000</v>
      </c>
      <c r="P147" s="68">
        <v>111385</v>
      </c>
      <c r="Q147" s="82">
        <v>134500</v>
      </c>
    </row>
    <row r="148" spans="1:17">
      <c r="A148" s="34"/>
      <c r="B148" s="34"/>
      <c r="C148" s="34"/>
      <c r="D148" s="34"/>
      <c r="E148" s="34"/>
      <c r="F148" s="34"/>
      <c r="G148" s="34"/>
      <c r="H148" s="44" t="s">
        <v>17</v>
      </c>
      <c r="I148" s="52"/>
      <c r="J148" s="53"/>
      <c r="K148" s="54"/>
      <c r="L148" s="55"/>
      <c r="M148" s="56"/>
      <c r="N148" s="51"/>
      <c r="O148" s="81"/>
      <c r="P148" s="68"/>
      <c r="Q148" s="82"/>
    </row>
    <row r="149" spans="1:17">
      <c r="A149" s="34"/>
      <c r="B149" s="34"/>
      <c r="C149" s="34"/>
      <c r="D149" s="34"/>
      <c r="E149" s="34"/>
      <c r="F149" s="34"/>
      <c r="G149" s="34"/>
      <c r="H149" s="44" t="s">
        <v>18</v>
      </c>
      <c r="I149" s="52"/>
      <c r="J149" s="53"/>
      <c r="K149" s="54"/>
      <c r="L149" s="55"/>
      <c r="M149" s="56"/>
      <c r="N149" s="51"/>
      <c r="O149" s="81"/>
      <c r="P149" s="68"/>
      <c r="Q149" s="82"/>
    </row>
    <row r="150" spans="1:17">
      <c r="A150" s="34"/>
      <c r="B150" s="34">
        <v>920</v>
      </c>
      <c r="C150" s="33"/>
      <c r="D150" s="33"/>
      <c r="E150" s="60"/>
      <c r="F150" s="94" t="s">
        <v>43</v>
      </c>
      <c r="G150" s="94"/>
      <c r="H150" s="44" t="s">
        <v>14</v>
      </c>
      <c r="I150" s="46">
        <f>SUM(I151:I152)</f>
        <v>538</v>
      </c>
      <c r="J150" s="47">
        <f t="shared" ref="J150:O150" si="42">J151+J152</f>
        <v>5106896</v>
      </c>
      <c r="K150" s="48">
        <f t="shared" si="42"/>
        <v>448151</v>
      </c>
      <c r="L150" s="55">
        <f t="shared" si="42"/>
        <v>79000</v>
      </c>
      <c r="M150" s="50">
        <f t="shared" si="42"/>
        <v>165000</v>
      </c>
      <c r="N150" s="51">
        <f t="shared" si="42"/>
        <v>437000</v>
      </c>
      <c r="O150" s="80">
        <f t="shared" si="42"/>
        <v>6236047</v>
      </c>
      <c r="P150" s="68">
        <v>6158582</v>
      </c>
      <c r="Q150" s="82">
        <v>6477303</v>
      </c>
    </row>
    <row r="151" spans="1:17">
      <c r="A151" s="34"/>
      <c r="B151" s="34"/>
      <c r="C151" s="34"/>
      <c r="D151" s="34"/>
      <c r="E151" s="34"/>
      <c r="F151" s="34"/>
      <c r="G151" s="34"/>
      <c r="H151" s="44" t="s">
        <v>15</v>
      </c>
      <c r="I151" s="46">
        <f t="shared" ref="I151:N151" si="43">SUM(I156,I161,I166,I171)</f>
        <v>538</v>
      </c>
      <c r="J151" s="47">
        <f t="shared" si="43"/>
        <v>5096896</v>
      </c>
      <c r="K151" s="48">
        <f t="shared" si="43"/>
        <v>398151</v>
      </c>
      <c r="L151" s="55">
        <f t="shared" si="43"/>
        <v>35000</v>
      </c>
      <c r="M151" s="50">
        <f t="shared" si="43"/>
        <v>125000</v>
      </c>
      <c r="N151" s="51">
        <f t="shared" si="43"/>
        <v>422000</v>
      </c>
      <c r="O151" s="80">
        <f>SUM(J151:N151)</f>
        <v>6077047</v>
      </c>
      <c r="P151" s="68">
        <v>6014582</v>
      </c>
      <c r="Q151" s="82">
        <v>6333303</v>
      </c>
    </row>
    <row r="152" spans="1:17">
      <c r="A152" s="34"/>
      <c r="B152" s="34"/>
      <c r="C152" s="34"/>
      <c r="D152" s="34"/>
      <c r="E152" s="34"/>
      <c r="F152" s="34"/>
      <c r="G152" s="34"/>
      <c r="H152" s="44" t="s">
        <v>16</v>
      </c>
      <c r="I152" s="52"/>
      <c r="J152" s="53">
        <f>SUM(J157,J162,J167,J172)</f>
        <v>10000</v>
      </c>
      <c r="K152" s="54">
        <f>SUM(K157,K162,K167,K172)</f>
        <v>50000</v>
      </c>
      <c r="L152" s="55">
        <f>SUM(L157,L162,L167,L172)</f>
        <v>44000</v>
      </c>
      <c r="M152" s="50">
        <f>SUM(M157,M162,M167,M172)</f>
        <v>40000</v>
      </c>
      <c r="N152" s="51">
        <f>SUM(N157,N162,N167,N172)</f>
        <v>15000</v>
      </c>
      <c r="O152" s="80">
        <f>SUM(J152:N152)</f>
        <v>159000</v>
      </c>
      <c r="P152" s="68">
        <v>144000</v>
      </c>
      <c r="Q152" s="82">
        <v>144000</v>
      </c>
    </row>
    <row r="153" spans="1:17">
      <c r="A153" s="34"/>
      <c r="B153" s="34"/>
      <c r="C153" s="34"/>
      <c r="D153" s="34"/>
      <c r="E153" s="34"/>
      <c r="F153" s="34"/>
      <c r="G153" s="34"/>
      <c r="H153" s="44" t="s">
        <v>17</v>
      </c>
      <c r="I153" s="52"/>
      <c r="J153" s="53"/>
      <c r="K153" s="54"/>
      <c r="L153" s="55"/>
      <c r="M153" s="56"/>
      <c r="N153" s="51"/>
      <c r="O153" s="81"/>
      <c r="P153" s="68"/>
      <c r="Q153" s="82"/>
    </row>
    <row r="154" spans="1:17">
      <c r="A154" s="34"/>
      <c r="B154" s="34"/>
      <c r="C154" s="34"/>
      <c r="D154" s="34"/>
      <c r="E154" s="34"/>
      <c r="F154" s="34"/>
      <c r="G154" s="34"/>
      <c r="H154" s="44" t="s">
        <v>18</v>
      </c>
      <c r="I154" s="52"/>
      <c r="J154" s="53"/>
      <c r="K154" s="54"/>
      <c r="L154" s="55"/>
      <c r="M154" s="56"/>
      <c r="N154" s="51"/>
      <c r="O154" s="81"/>
      <c r="P154" s="68"/>
      <c r="Q154" s="82"/>
    </row>
    <row r="155" spans="1:17">
      <c r="A155" s="34"/>
      <c r="B155" s="34"/>
      <c r="C155" s="33">
        <v>92140</v>
      </c>
      <c r="D155" s="33">
        <v>980</v>
      </c>
      <c r="E155" s="60"/>
      <c r="F155" s="58"/>
      <c r="G155" s="61" t="s">
        <v>21</v>
      </c>
      <c r="H155" s="44" t="s">
        <v>14</v>
      </c>
      <c r="I155" s="46">
        <f>SUM(I156:I157)</f>
        <v>7</v>
      </c>
      <c r="J155" s="47">
        <f t="shared" ref="J155:O155" si="44">J156+J157</f>
        <v>70991</v>
      </c>
      <c r="K155" s="48">
        <f t="shared" si="44"/>
        <v>2000</v>
      </c>
      <c r="L155" s="49">
        <f t="shared" si="44"/>
        <v>0</v>
      </c>
      <c r="M155" s="56">
        <f t="shared" si="44"/>
        <v>30000</v>
      </c>
      <c r="N155" s="51">
        <f t="shared" si="44"/>
        <v>0</v>
      </c>
      <c r="O155" s="80">
        <f t="shared" si="44"/>
        <v>102991</v>
      </c>
      <c r="P155" s="68">
        <v>98346</v>
      </c>
      <c r="Q155" s="82">
        <v>103702</v>
      </c>
    </row>
    <row r="156" spans="1:17">
      <c r="A156" s="34"/>
      <c r="B156" s="34"/>
      <c r="C156" s="34"/>
      <c r="D156" s="34"/>
      <c r="E156" s="34"/>
      <c r="F156" s="34"/>
      <c r="G156" s="34"/>
      <c r="H156" s="44" t="s">
        <v>15</v>
      </c>
      <c r="I156" s="46">
        <v>7</v>
      </c>
      <c r="J156" s="47">
        <v>70991</v>
      </c>
      <c r="K156" s="48">
        <v>2000</v>
      </c>
      <c r="L156" s="49">
        <v>0</v>
      </c>
      <c r="M156" s="56">
        <v>25000</v>
      </c>
      <c r="N156" s="51">
        <v>0</v>
      </c>
      <c r="O156" s="80">
        <f>SUM(J156:N156)</f>
        <v>97991</v>
      </c>
      <c r="P156" s="68">
        <v>93346</v>
      </c>
      <c r="Q156" s="82">
        <v>98702</v>
      </c>
    </row>
    <row r="157" spans="1:17">
      <c r="A157" s="34"/>
      <c r="B157" s="34"/>
      <c r="C157" s="34"/>
      <c r="D157" s="34"/>
      <c r="E157" s="34"/>
      <c r="F157" s="34"/>
      <c r="G157" s="34"/>
      <c r="H157" s="44" t="s">
        <v>16</v>
      </c>
      <c r="I157" s="52"/>
      <c r="J157" s="53">
        <v>0</v>
      </c>
      <c r="K157" s="54">
        <v>0</v>
      </c>
      <c r="L157" s="49">
        <v>0</v>
      </c>
      <c r="M157" s="56">
        <v>5000</v>
      </c>
      <c r="N157" s="51">
        <v>0</v>
      </c>
      <c r="O157" s="80">
        <f>SUM(J157:N157)</f>
        <v>5000</v>
      </c>
      <c r="P157" s="68">
        <v>5000</v>
      </c>
      <c r="Q157" s="82">
        <v>5000</v>
      </c>
    </row>
    <row r="158" spans="1:17">
      <c r="A158" s="34"/>
      <c r="B158" s="34"/>
      <c r="C158" s="34"/>
      <c r="D158" s="34"/>
      <c r="E158" s="34"/>
      <c r="F158" s="34"/>
      <c r="G158" s="34"/>
      <c r="H158" s="44" t="s">
        <v>17</v>
      </c>
      <c r="I158" s="52"/>
      <c r="J158" s="53"/>
      <c r="K158" s="54"/>
      <c r="L158" s="55"/>
      <c r="M158" s="56"/>
      <c r="N158" s="51"/>
      <c r="O158" s="81"/>
      <c r="P158" s="68"/>
      <c r="Q158" s="82"/>
    </row>
    <row r="159" spans="1:17">
      <c r="A159" s="34"/>
      <c r="B159" s="34"/>
      <c r="C159" s="34"/>
      <c r="D159" s="34"/>
      <c r="E159" s="34"/>
      <c r="F159" s="34"/>
      <c r="G159" s="34"/>
      <c r="H159" s="44" t="s">
        <v>18</v>
      </c>
      <c r="I159" s="52"/>
      <c r="J159" s="53"/>
      <c r="K159" s="54"/>
      <c r="L159" s="55"/>
      <c r="M159" s="56"/>
      <c r="N159" s="51"/>
      <c r="O159" s="81"/>
      <c r="P159" s="68"/>
      <c r="Q159" s="82"/>
    </row>
    <row r="160" spans="1:17">
      <c r="A160" s="34"/>
      <c r="B160" s="34"/>
      <c r="C160" s="33">
        <v>92750</v>
      </c>
      <c r="D160" s="33">
        <v>911</v>
      </c>
      <c r="E160" s="60"/>
      <c r="F160" s="58"/>
      <c r="G160" s="61" t="s">
        <v>44</v>
      </c>
      <c r="H160" s="44" t="s">
        <v>14</v>
      </c>
      <c r="I160" s="46">
        <f>SUM(I161:I162)</f>
        <v>27</v>
      </c>
      <c r="J160" s="47">
        <f t="shared" ref="J160:O160" si="45">J161+J162</f>
        <v>228310</v>
      </c>
      <c r="K160" s="48">
        <f t="shared" si="45"/>
        <v>70000</v>
      </c>
      <c r="L160" s="49">
        <f t="shared" si="45"/>
        <v>15000</v>
      </c>
      <c r="M160" s="50">
        <f t="shared" si="45"/>
        <v>0</v>
      </c>
      <c r="N160" s="51">
        <f t="shared" si="45"/>
        <v>110000</v>
      </c>
      <c r="O160" s="80">
        <f t="shared" si="45"/>
        <v>423310</v>
      </c>
      <c r="P160" s="68">
        <v>316452</v>
      </c>
      <c r="Q160" s="82">
        <v>318599</v>
      </c>
    </row>
    <row r="161" spans="1:17">
      <c r="A161" s="34"/>
      <c r="B161" s="34"/>
      <c r="C161" s="34"/>
      <c r="D161" s="34"/>
      <c r="E161" s="34"/>
      <c r="F161" s="34"/>
      <c r="G161" s="34"/>
      <c r="H161" s="44" t="s">
        <v>15</v>
      </c>
      <c r="I161" s="46">
        <v>27</v>
      </c>
      <c r="J161" s="47">
        <v>228310</v>
      </c>
      <c r="K161" s="48">
        <v>50000</v>
      </c>
      <c r="L161" s="49">
        <v>5000</v>
      </c>
      <c r="M161" s="50">
        <v>0</v>
      </c>
      <c r="N161" s="51">
        <v>95000</v>
      </c>
      <c r="O161" s="80">
        <f>SUM(J161:N161)</f>
        <v>378310</v>
      </c>
      <c r="P161" s="68">
        <v>286452</v>
      </c>
      <c r="Q161" s="82">
        <v>288599</v>
      </c>
    </row>
    <row r="162" spans="1:17">
      <c r="A162" s="34"/>
      <c r="B162" s="34"/>
      <c r="C162" s="34"/>
      <c r="D162" s="34"/>
      <c r="E162" s="34"/>
      <c r="F162" s="34"/>
      <c r="G162" s="34"/>
      <c r="H162" s="44" t="s">
        <v>16</v>
      </c>
      <c r="I162" s="52"/>
      <c r="J162" s="53">
        <v>0</v>
      </c>
      <c r="K162" s="54">
        <v>20000</v>
      </c>
      <c r="L162" s="49">
        <v>10000</v>
      </c>
      <c r="M162" s="56">
        <v>0</v>
      </c>
      <c r="N162" s="51">
        <v>15000</v>
      </c>
      <c r="O162" s="80">
        <f>SUM(J162:N162)</f>
        <v>45000</v>
      </c>
      <c r="P162" s="68">
        <v>30000</v>
      </c>
      <c r="Q162" s="82">
        <v>30000</v>
      </c>
    </row>
    <row r="163" spans="1:17">
      <c r="A163" s="34"/>
      <c r="B163" s="34"/>
      <c r="C163" s="34"/>
      <c r="D163" s="34"/>
      <c r="E163" s="34"/>
      <c r="F163" s="34"/>
      <c r="G163" s="34"/>
      <c r="H163" s="44" t="s">
        <v>17</v>
      </c>
      <c r="I163" s="52"/>
      <c r="J163" s="53"/>
      <c r="K163" s="54"/>
      <c r="L163" s="55"/>
      <c r="M163" s="56"/>
      <c r="N163" s="51"/>
      <c r="O163" s="81"/>
      <c r="P163" s="68"/>
      <c r="Q163" s="82"/>
    </row>
    <row r="164" spans="1:17">
      <c r="A164" s="34"/>
      <c r="B164" s="34"/>
      <c r="C164" s="34"/>
      <c r="D164" s="34"/>
      <c r="E164" s="34"/>
      <c r="F164" s="34"/>
      <c r="G164" s="34"/>
      <c r="H164" s="44" t="s">
        <v>18</v>
      </c>
      <c r="I164" s="52"/>
      <c r="J164" s="53"/>
      <c r="K164" s="54"/>
      <c r="L164" s="55"/>
      <c r="M164" s="56"/>
      <c r="N164" s="51"/>
      <c r="O164" s="81"/>
      <c r="P164" s="68"/>
      <c r="Q164" s="82"/>
    </row>
    <row r="165" spans="1:17">
      <c r="A165" s="34"/>
      <c r="B165" s="34"/>
      <c r="C165" s="33">
        <v>93810</v>
      </c>
      <c r="D165" s="33">
        <v>912</v>
      </c>
      <c r="E165" s="60"/>
      <c r="F165" s="58"/>
      <c r="G165" s="61" t="s">
        <v>45</v>
      </c>
      <c r="H165" s="44" t="s">
        <v>14</v>
      </c>
      <c r="I165" s="46">
        <f>SUM(I166:I167)</f>
        <v>404</v>
      </c>
      <c r="J165" s="47">
        <f t="shared" ref="J165:O165" si="46">J166+J167</f>
        <v>3827020</v>
      </c>
      <c r="K165" s="48">
        <f t="shared" si="46"/>
        <v>293849</v>
      </c>
      <c r="L165" s="49">
        <f t="shared" si="46"/>
        <v>44000</v>
      </c>
      <c r="M165" s="50">
        <f t="shared" si="46"/>
        <v>40000</v>
      </c>
      <c r="N165" s="51">
        <f t="shared" si="46"/>
        <v>307000</v>
      </c>
      <c r="O165" s="80">
        <f t="shared" si="46"/>
        <v>4511869</v>
      </c>
      <c r="P165" s="68">
        <v>4326004</v>
      </c>
      <c r="Q165" s="82">
        <v>4531234</v>
      </c>
    </row>
    <row r="166" spans="1:17">
      <c r="A166" s="34"/>
      <c r="B166" s="34"/>
      <c r="C166" s="34"/>
      <c r="D166" s="34"/>
      <c r="E166" s="34"/>
      <c r="F166" s="34"/>
      <c r="G166" s="34"/>
      <c r="H166" s="44" t="s">
        <v>15</v>
      </c>
      <c r="I166" s="46">
        <v>404</v>
      </c>
      <c r="J166" s="47">
        <v>3817020</v>
      </c>
      <c r="K166" s="48">
        <v>273849</v>
      </c>
      <c r="L166" s="49">
        <v>20000</v>
      </c>
      <c r="M166" s="50">
        <v>20000</v>
      </c>
      <c r="N166" s="51">
        <v>307000</v>
      </c>
      <c r="O166" s="80">
        <f>SUM(J166:N166)</f>
        <v>4437869</v>
      </c>
      <c r="P166" s="68">
        <v>4252004</v>
      </c>
      <c r="Q166" s="82">
        <v>4457234</v>
      </c>
    </row>
    <row r="167" spans="1:17">
      <c r="A167" s="34"/>
      <c r="B167" s="34"/>
      <c r="C167" s="34"/>
      <c r="D167" s="34"/>
      <c r="E167" s="34"/>
      <c r="F167" s="34"/>
      <c r="G167" s="34"/>
      <c r="H167" s="44" t="s">
        <v>16</v>
      </c>
      <c r="I167" s="52"/>
      <c r="J167" s="47">
        <v>10000</v>
      </c>
      <c r="K167" s="54">
        <v>20000</v>
      </c>
      <c r="L167" s="49">
        <v>24000</v>
      </c>
      <c r="M167" s="56">
        <v>20000</v>
      </c>
      <c r="N167" s="51">
        <v>0</v>
      </c>
      <c r="O167" s="80">
        <f>SUM(J167:N167)</f>
        <v>74000</v>
      </c>
      <c r="P167" s="68">
        <v>74000</v>
      </c>
      <c r="Q167" s="82">
        <v>74000</v>
      </c>
    </row>
    <row r="168" spans="1:17">
      <c r="A168" s="34"/>
      <c r="B168" s="34"/>
      <c r="C168" s="34"/>
      <c r="D168" s="34"/>
      <c r="E168" s="34"/>
      <c r="F168" s="34"/>
      <c r="G168" s="34"/>
      <c r="H168" s="44" t="s">
        <v>17</v>
      </c>
      <c r="I168" s="52"/>
      <c r="J168" s="53"/>
      <c r="K168" s="54"/>
      <c r="L168" s="55"/>
      <c r="M168" s="56"/>
      <c r="N168" s="51"/>
      <c r="O168" s="81"/>
      <c r="P168" s="68"/>
      <c r="Q168" s="82"/>
    </row>
    <row r="169" spans="1:17">
      <c r="A169" s="34"/>
      <c r="B169" s="34"/>
      <c r="C169" s="34"/>
      <c r="D169" s="34"/>
      <c r="E169" s="34"/>
      <c r="F169" s="34"/>
      <c r="G169" s="34"/>
      <c r="H169" s="44" t="s">
        <v>18</v>
      </c>
      <c r="I169" s="52"/>
      <c r="J169" s="53"/>
      <c r="K169" s="54"/>
      <c r="L169" s="55"/>
      <c r="M169" s="56"/>
      <c r="N169" s="51"/>
      <c r="O169" s="81"/>
      <c r="P169" s="68"/>
      <c r="Q169" s="82"/>
    </row>
    <row r="170" spans="1:17">
      <c r="A170" s="33"/>
      <c r="B170" s="34"/>
      <c r="C170" s="34">
        <v>95010</v>
      </c>
      <c r="D170" s="34">
        <v>922</v>
      </c>
      <c r="E170" s="60"/>
      <c r="F170" s="62"/>
      <c r="G170" s="62" t="s">
        <v>46</v>
      </c>
      <c r="H170" s="45" t="s">
        <v>14</v>
      </c>
      <c r="I170" s="57">
        <f>SUM(I171:I172)</f>
        <v>100</v>
      </c>
      <c r="J170" s="53">
        <f t="shared" ref="J170:O170" si="47">J171+J172</f>
        <v>980575</v>
      </c>
      <c r="K170" s="54">
        <f t="shared" si="47"/>
        <v>82302</v>
      </c>
      <c r="L170" s="55">
        <f t="shared" si="47"/>
        <v>20000</v>
      </c>
      <c r="M170" s="56">
        <f t="shared" si="47"/>
        <v>95000</v>
      </c>
      <c r="N170" s="51">
        <f t="shared" si="47"/>
        <v>20000</v>
      </c>
      <c r="O170" s="81">
        <f t="shared" si="47"/>
        <v>1197877</v>
      </c>
      <c r="P170" s="68">
        <v>1417780</v>
      </c>
      <c r="Q170" s="82">
        <v>1523768</v>
      </c>
    </row>
    <row r="171" spans="1:17">
      <c r="A171" s="36"/>
      <c r="B171" s="34"/>
      <c r="C171" s="34"/>
      <c r="D171" s="34"/>
      <c r="E171" s="34"/>
      <c r="F171" s="37"/>
      <c r="G171" s="37"/>
      <c r="H171" s="45" t="s">
        <v>15</v>
      </c>
      <c r="I171" s="57">
        <v>100</v>
      </c>
      <c r="J171" s="53">
        <v>980575</v>
      </c>
      <c r="K171" s="54">
        <v>72302</v>
      </c>
      <c r="L171" s="55">
        <v>10000</v>
      </c>
      <c r="M171" s="56">
        <v>80000</v>
      </c>
      <c r="N171" s="51">
        <v>20000</v>
      </c>
      <c r="O171" s="81">
        <f>SUM(J171:N171)</f>
        <v>1162877</v>
      </c>
      <c r="P171" s="68">
        <v>1382780</v>
      </c>
      <c r="Q171" s="82">
        <v>1488768</v>
      </c>
    </row>
    <row r="172" spans="1:17">
      <c r="A172" s="36"/>
      <c r="B172" s="34"/>
      <c r="C172" s="34"/>
      <c r="D172" s="34"/>
      <c r="E172" s="34"/>
      <c r="F172" s="37"/>
      <c r="G172" s="37"/>
      <c r="H172" s="45" t="s">
        <v>16</v>
      </c>
      <c r="I172" s="57"/>
      <c r="J172" s="53">
        <v>0</v>
      </c>
      <c r="K172" s="54">
        <v>10000</v>
      </c>
      <c r="L172" s="55">
        <v>10000</v>
      </c>
      <c r="M172" s="56">
        <v>15000</v>
      </c>
      <c r="N172" s="51">
        <v>0</v>
      </c>
      <c r="O172" s="81">
        <f>SUM(J172:N172)</f>
        <v>35000</v>
      </c>
      <c r="P172" s="68">
        <v>35000</v>
      </c>
      <c r="Q172" s="82">
        <v>35000</v>
      </c>
    </row>
    <row r="173" spans="1:17">
      <c r="A173" s="36"/>
      <c r="B173" s="34"/>
      <c r="C173" s="34"/>
      <c r="D173" s="34"/>
      <c r="E173" s="34"/>
      <c r="F173" s="37"/>
      <c r="G173" s="37"/>
      <c r="H173" s="45" t="s">
        <v>17</v>
      </c>
      <c r="I173" s="57"/>
      <c r="J173" s="53"/>
      <c r="K173" s="54"/>
      <c r="L173" s="55"/>
      <c r="M173" s="56"/>
      <c r="N173" s="51"/>
      <c r="O173" s="81"/>
      <c r="P173" s="68"/>
      <c r="Q173" s="82"/>
    </row>
    <row r="174" spans="1:17">
      <c r="A174" s="36"/>
      <c r="B174" s="34"/>
      <c r="C174" s="34"/>
      <c r="D174" s="34"/>
      <c r="E174" s="34"/>
      <c r="F174" s="37"/>
      <c r="G174" s="37"/>
      <c r="H174" s="45" t="s">
        <v>18</v>
      </c>
      <c r="I174" s="57"/>
      <c r="J174" s="53"/>
      <c r="K174" s="54"/>
      <c r="L174" s="55"/>
      <c r="M174" s="56"/>
      <c r="N174" s="51"/>
      <c r="O174" s="81"/>
      <c r="P174" s="68"/>
      <c r="Q174" s="82"/>
    </row>
    <row r="175" spans="1:17">
      <c r="A175" s="38"/>
    </row>
    <row r="176" spans="1:17">
      <c r="A176" s="39"/>
    </row>
    <row r="177" spans="1:1">
      <c r="A177" s="41"/>
    </row>
    <row r="178" spans="1:1">
      <c r="A178" s="41"/>
    </row>
    <row r="179" spans="1:1">
      <c r="A179" s="41"/>
    </row>
    <row r="180" spans="1:1">
      <c r="A180" s="42"/>
    </row>
    <row r="181" spans="1:1">
      <c r="A181" s="42"/>
    </row>
    <row r="182" spans="1:1">
      <c r="A182" s="41"/>
    </row>
    <row r="183" spans="1:1">
      <c r="A183" s="38"/>
    </row>
    <row r="184" spans="1:1">
      <c r="A184" s="41"/>
    </row>
    <row r="185" spans="1:1">
      <c r="A185" s="42"/>
    </row>
    <row r="186" spans="1:1">
      <c r="A186" s="38"/>
    </row>
    <row r="187" spans="1:1">
      <c r="A187" s="41"/>
    </row>
    <row r="188" spans="1:1">
      <c r="A188" s="39"/>
    </row>
    <row r="189" spans="1:1">
      <c r="A189" s="41"/>
    </row>
    <row r="190" spans="1:1">
      <c r="A190" s="41"/>
    </row>
    <row r="191" spans="1:1">
      <c r="A191" s="38"/>
    </row>
    <row r="192" spans="1:1">
      <c r="A192" s="38"/>
    </row>
    <row r="193" spans="1:1">
      <c r="A193" s="38"/>
    </row>
    <row r="194" spans="1:1">
      <c r="A194" s="41"/>
    </row>
    <row r="195" spans="1:1">
      <c r="A195" s="42"/>
    </row>
    <row r="196" spans="1:1">
      <c r="A196" s="38"/>
    </row>
    <row r="197" spans="1:1">
      <c r="A197" s="41"/>
    </row>
    <row r="198" spans="1:1">
      <c r="A198" s="39"/>
    </row>
    <row r="199" spans="1:1">
      <c r="A199" s="41"/>
    </row>
    <row r="200" spans="1:1">
      <c r="A200" s="41"/>
    </row>
    <row r="201" spans="1:1">
      <c r="A201" s="38"/>
    </row>
    <row r="202" spans="1:1">
      <c r="A202" s="38"/>
    </row>
    <row r="203" spans="1:1">
      <c r="A203" s="38"/>
    </row>
    <row r="204" spans="1:1">
      <c r="A204" s="38"/>
    </row>
    <row r="205" spans="1:1">
      <c r="A205" s="38"/>
    </row>
    <row r="206" spans="1:1">
      <c r="A206" s="38"/>
    </row>
    <row r="207" spans="1:1">
      <c r="A207" s="41"/>
    </row>
    <row r="208" spans="1:1">
      <c r="A208" s="38"/>
    </row>
    <row r="209" spans="1:1">
      <c r="A209" s="41"/>
    </row>
    <row r="210" spans="1:1">
      <c r="A210" s="41"/>
    </row>
    <row r="211" spans="1:1">
      <c r="A211" s="39"/>
    </row>
    <row r="212" spans="1:1">
      <c r="A212" s="41"/>
    </row>
    <row r="213" spans="1:1">
      <c r="A213" s="38"/>
    </row>
    <row r="214" spans="1:1">
      <c r="A214" s="38"/>
    </row>
    <row r="215" spans="1:1">
      <c r="A215" s="42"/>
    </row>
    <row r="216" spans="1:1">
      <c r="A216" s="38"/>
    </row>
    <row r="217" spans="1:1">
      <c r="A217" s="38"/>
    </row>
    <row r="218" spans="1:1">
      <c r="A218" s="38"/>
    </row>
    <row r="219" spans="1:1">
      <c r="A219" s="41"/>
    </row>
    <row r="220" spans="1:1">
      <c r="A220" s="38"/>
    </row>
    <row r="221" spans="1:1">
      <c r="A221" s="38"/>
    </row>
    <row r="222" spans="1:1">
      <c r="A222" s="38"/>
    </row>
    <row r="223" spans="1:1">
      <c r="A223" s="38"/>
    </row>
    <row r="224" spans="1:1">
      <c r="A224" s="43"/>
    </row>
  </sheetData>
  <mergeCells count="31">
    <mergeCell ref="F90:G90"/>
    <mergeCell ref="M2:M4"/>
    <mergeCell ref="N2:N4"/>
    <mergeCell ref="O2:O4"/>
    <mergeCell ref="F150:G150"/>
    <mergeCell ref="F140:G140"/>
    <mergeCell ref="F125:G125"/>
    <mergeCell ref="F110:G110"/>
    <mergeCell ref="F100:G100"/>
    <mergeCell ref="F10:G10"/>
    <mergeCell ref="F80:G80"/>
    <mergeCell ref="F70:G70"/>
    <mergeCell ref="F55:G55"/>
    <mergeCell ref="F45:G45"/>
    <mergeCell ref="F35:G35"/>
    <mergeCell ref="F20:G20"/>
    <mergeCell ref="Q2:Q4"/>
    <mergeCell ref="A1:O1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  <mergeCell ref="P2:P4"/>
  </mergeCells>
  <phoneticPr fontId="47" type="noConversion"/>
  <pageMargins left="0.19685039370078741" right="0.19685039370078741" top="0.19685039370078741" bottom="0.19685039370078741" header="0.31496062992125984" footer="0.31496062992125984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74"/>
  <sheetViews>
    <sheetView zoomScale="90" zoomScaleNormal="90" workbookViewId="0">
      <selection activeCell="H14" sqref="H14"/>
    </sheetView>
  </sheetViews>
  <sheetFormatPr defaultColWidth="9.140625" defaultRowHeight="15.75"/>
  <cols>
    <col min="1" max="2" width="7.42578125" style="18" customWidth="1"/>
    <col min="3" max="3" width="11.28515625" style="18" customWidth="1"/>
    <col min="4" max="4" width="7.5703125" style="18" customWidth="1"/>
    <col min="5" max="5" width="10.140625" style="18" bestFit="1" customWidth="1"/>
    <col min="6" max="6" width="11" style="18" bestFit="1" customWidth="1"/>
    <col min="7" max="7" width="44.7109375" style="18" bestFit="1" customWidth="1"/>
    <col min="8" max="8" width="33" style="18" bestFit="1" customWidth="1"/>
    <col min="9" max="9" width="7.7109375" style="18" bestFit="1" customWidth="1"/>
    <col min="10" max="14" width="16.42578125" style="24" customWidth="1"/>
    <col min="15" max="15" width="16" style="24" customWidth="1"/>
    <col min="16" max="16384" width="9.140625" style="18"/>
  </cols>
  <sheetData>
    <row r="1" spans="1:15" s="19" customFormat="1" ht="20.100000000000001" customHeight="1">
      <c r="A1" s="95" t="s">
        <v>47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20" customFormat="1">
      <c r="A2" s="90" t="s">
        <v>8</v>
      </c>
      <c r="B2" s="90" t="s">
        <v>9</v>
      </c>
      <c r="C2" s="90" t="s">
        <v>51</v>
      </c>
      <c r="D2" s="90" t="s">
        <v>50</v>
      </c>
      <c r="E2" s="90" t="s">
        <v>10</v>
      </c>
      <c r="F2" s="90" t="s">
        <v>11</v>
      </c>
      <c r="G2" s="90" t="s">
        <v>12</v>
      </c>
      <c r="H2" s="90" t="s">
        <v>145</v>
      </c>
      <c r="I2" s="90" t="s">
        <v>0</v>
      </c>
      <c r="J2" s="92" t="s">
        <v>1</v>
      </c>
      <c r="K2" s="92" t="s">
        <v>173</v>
      </c>
      <c r="L2" s="92" t="s">
        <v>2</v>
      </c>
      <c r="M2" s="92" t="s">
        <v>3</v>
      </c>
      <c r="N2" s="92" t="s">
        <v>4</v>
      </c>
      <c r="O2" s="90" t="s">
        <v>6</v>
      </c>
    </row>
    <row r="3" spans="1:15" s="20" customFormat="1">
      <c r="A3" s="90"/>
      <c r="B3" s="90"/>
      <c r="C3" s="90"/>
      <c r="D3" s="90"/>
      <c r="E3" s="90"/>
      <c r="F3" s="90"/>
      <c r="G3" s="90"/>
      <c r="H3" s="90"/>
      <c r="I3" s="90"/>
      <c r="J3" s="92"/>
      <c r="K3" s="92"/>
      <c r="L3" s="92"/>
      <c r="M3" s="92"/>
      <c r="N3" s="92"/>
      <c r="O3" s="90"/>
    </row>
    <row r="4" spans="1:15" s="20" customFormat="1">
      <c r="A4" s="90"/>
      <c r="B4" s="90"/>
      <c r="C4" s="90"/>
      <c r="D4" s="90"/>
      <c r="E4" s="90"/>
      <c r="F4" s="90"/>
      <c r="G4" s="90"/>
      <c r="H4" s="90"/>
      <c r="I4" s="90"/>
      <c r="J4" s="92"/>
      <c r="K4" s="92"/>
      <c r="L4" s="92"/>
      <c r="M4" s="92"/>
      <c r="N4" s="92"/>
      <c r="O4" s="90"/>
    </row>
    <row r="5" spans="1:15">
      <c r="A5" s="21">
        <v>652</v>
      </c>
      <c r="B5" s="21"/>
      <c r="C5" s="21"/>
      <c r="D5" s="21"/>
      <c r="E5" s="60" t="s">
        <v>13</v>
      </c>
      <c r="F5" s="62"/>
      <c r="G5" s="62"/>
      <c r="H5" s="45" t="s">
        <v>14</v>
      </c>
      <c r="I5" s="57">
        <f>SUM(I6:I7)</f>
        <v>823</v>
      </c>
      <c r="J5" s="63">
        <f>J6+J7</f>
        <v>8137331</v>
      </c>
      <c r="K5" s="64">
        <f>K6+K7</f>
        <v>1617151</v>
      </c>
      <c r="L5" s="65">
        <f>L6+L7</f>
        <v>290000</v>
      </c>
      <c r="M5" s="66">
        <f>M6+M7</f>
        <v>730000</v>
      </c>
      <c r="N5" s="67">
        <f>N6+N7</f>
        <v>3789900</v>
      </c>
      <c r="O5" s="68">
        <f>SUM(O10,O20,O35,O45,O55,O70,O80,O90,O100,O110,O125,O140,O150)</f>
        <v>14564382</v>
      </c>
    </row>
    <row r="6" spans="1:15">
      <c r="A6" s="21"/>
      <c r="B6" s="21"/>
      <c r="C6" s="21"/>
      <c r="D6" s="21"/>
      <c r="E6" s="21"/>
      <c r="F6" s="23"/>
      <c r="G6" s="23"/>
      <c r="H6" s="45" t="s">
        <v>15</v>
      </c>
      <c r="I6" s="57">
        <f t="shared" ref="I6:N6" si="0">SUM(I11,I21,I36,I46,I56,I71,I81,I91,I101,I111,I126,I141,I151)</f>
        <v>823</v>
      </c>
      <c r="J6" s="63">
        <f t="shared" si="0"/>
        <v>8127331</v>
      </c>
      <c r="K6" s="64">
        <f t="shared" si="0"/>
        <v>1319151</v>
      </c>
      <c r="L6" s="65">
        <f t="shared" si="0"/>
        <v>213000</v>
      </c>
      <c r="M6" s="66">
        <f t="shared" si="0"/>
        <v>590000</v>
      </c>
      <c r="N6" s="67">
        <f t="shared" si="0"/>
        <v>3073092</v>
      </c>
      <c r="O6" s="68">
        <f>SUM(O11,O21,O36,O46,O56,O71,O81,O91,O101,O111,O126,O141,O151)</f>
        <v>13322574</v>
      </c>
    </row>
    <row r="7" spans="1:15">
      <c r="A7" s="21"/>
      <c r="B7" s="21"/>
      <c r="C7" s="21"/>
      <c r="D7" s="21"/>
      <c r="E7" s="21"/>
      <c r="F7" s="23"/>
      <c r="G7" s="23"/>
      <c r="H7" s="45" t="s">
        <v>16</v>
      </c>
      <c r="I7" s="57"/>
      <c r="J7" s="63">
        <f>SUM(J12,J22,J37,J47,J57,J72,J82,J92,J102,J112,J127,J142,J152)</f>
        <v>10000</v>
      </c>
      <c r="K7" s="64">
        <f>SUM(K12,K22,K37,K47,K57,K72,K82,K92,K102,K112,K127,K142,K152)</f>
        <v>298000</v>
      </c>
      <c r="L7" s="65">
        <f>SUM(L12,L22,L37,L47,L57,L72,L82,L92,L102,L112,L127,L142,L152)</f>
        <v>77000</v>
      </c>
      <c r="M7" s="66">
        <f>SUM(M12,M22,M37,M47,M57,M72,M82,M92,M102,M112,M127,M142,M152)</f>
        <v>140000</v>
      </c>
      <c r="N7" s="67">
        <f>SUM(N12,N22,N37,N47,N57,N72,N82,N92,N102,N112,N127,N142,N152)</f>
        <v>716808</v>
      </c>
      <c r="O7" s="68">
        <f>SUM(O12,O22,O37,O47,O57,O72,O82,O92,O102,O112,O127,O142,O152)</f>
        <v>1241808</v>
      </c>
    </row>
    <row r="8" spans="1:15">
      <c r="A8" s="22"/>
      <c r="B8" s="21"/>
      <c r="C8" s="21"/>
      <c r="D8" s="21"/>
      <c r="E8" s="21"/>
      <c r="F8" s="23"/>
      <c r="G8" s="23"/>
      <c r="H8" s="45" t="s">
        <v>17</v>
      </c>
      <c r="I8" s="57"/>
      <c r="J8" s="63"/>
      <c r="K8" s="64"/>
      <c r="L8" s="65"/>
      <c r="M8" s="66"/>
      <c r="N8" s="67"/>
      <c r="O8" s="68"/>
    </row>
    <row r="9" spans="1:15">
      <c r="A9" s="21"/>
      <c r="B9" s="21"/>
      <c r="C9" s="21"/>
      <c r="D9" s="21"/>
      <c r="E9" s="21"/>
      <c r="F9" s="23"/>
      <c r="G9" s="23"/>
      <c r="H9" s="45" t="s">
        <v>18</v>
      </c>
      <c r="I9" s="57"/>
      <c r="J9" s="63"/>
      <c r="K9" s="64"/>
      <c r="L9" s="65"/>
      <c r="M9" s="66"/>
      <c r="N9" s="67"/>
      <c r="O9" s="68"/>
    </row>
    <row r="10" spans="1:15">
      <c r="A10" s="21"/>
      <c r="B10" s="21">
        <v>160</v>
      </c>
      <c r="C10" s="21"/>
      <c r="D10" s="21"/>
      <c r="E10" s="60"/>
      <c r="F10" s="94" t="s">
        <v>19</v>
      </c>
      <c r="G10" s="94"/>
      <c r="H10" s="45" t="s">
        <v>14</v>
      </c>
      <c r="I10" s="57">
        <f>SUM(I11:I12)</f>
        <v>27</v>
      </c>
      <c r="J10" s="63">
        <f>J11+J12</f>
        <v>301542</v>
      </c>
      <c r="K10" s="64">
        <f>K11+K12</f>
        <v>40000</v>
      </c>
      <c r="L10" s="65">
        <f>L11+L12</f>
        <v>0</v>
      </c>
      <c r="M10" s="66">
        <f>M11+M12</f>
        <v>140000</v>
      </c>
      <c r="N10" s="67">
        <f>N11+N12</f>
        <v>0</v>
      </c>
      <c r="O10" s="68">
        <f>SUM(O15)</f>
        <v>481542</v>
      </c>
    </row>
    <row r="11" spans="1:15">
      <c r="A11" s="21"/>
      <c r="B11" s="21"/>
      <c r="C11" s="21"/>
      <c r="D11" s="21"/>
      <c r="E11" s="21"/>
      <c r="F11" s="23"/>
      <c r="G11" s="23"/>
      <c r="H11" s="45" t="s">
        <v>15</v>
      </c>
      <c r="I11" s="57">
        <f t="shared" ref="I11:N11" si="1">SUM(I16)</f>
        <v>27</v>
      </c>
      <c r="J11" s="63">
        <f t="shared" si="1"/>
        <v>301542</v>
      </c>
      <c r="K11" s="64">
        <f t="shared" si="1"/>
        <v>30000</v>
      </c>
      <c r="L11" s="65">
        <f t="shared" si="1"/>
        <v>0</v>
      </c>
      <c r="M11" s="66">
        <f t="shared" si="1"/>
        <v>110000</v>
      </c>
      <c r="N11" s="67">
        <f t="shared" si="1"/>
        <v>0</v>
      </c>
      <c r="O11" s="68">
        <f>SUM(O16)</f>
        <v>441542</v>
      </c>
    </row>
    <row r="12" spans="1:15">
      <c r="A12" s="21"/>
      <c r="B12" s="21"/>
      <c r="C12" s="21"/>
      <c r="D12" s="21"/>
      <c r="E12" s="21"/>
      <c r="F12" s="23"/>
      <c r="G12" s="23"/>
      <c r="H12" s="45" t="s">
        <v>16</v>
      </c>
      <c r="I12" s="57"/>
      <c r="J12" s="63">
        <f>SUM(J17)</f>
        <v>0</v>
      </c>
      <c r="K12" s="64">
        <f>SUM(K17)</f>
        <v>10000</v>
      </c>
      <c r="L12" s="65">
        <f>SUM(L17)</f>
        <v>0</v>
      </c>
      <c r="M12" s="66">
        <f>SUM(M17)</f>
        <v>30000</v>
      </c>
      <c r="N12" s="67">
        <f>SUM(N17)</f>
        <v>0</v>
      </c>
      <c r="O12" s="68">
        <f>SUM(O17)</f>
        <v>40000</v>
      </c>
    </row>
    <row r="13" spans="1:15">
      <c r="A13" s="21"/>
      <c r="B13" s="21"/>
      <c r="C13" s="21"/>
      <c r="D13" s="21"/>
      <c r="E13" s="21"/>
      <c r="F13" s="23"/>
      <c r="G13" s="23"/>
      <c r="H13" s="45" t="s">
        <v>17</v>
      </c>
      <c r="I13" s="57"/>
      <c r="J13" s="63"/>
      <c r="K13" s="64"/>
      <c r="L13" s="65"/>
      <c r="M13" s="66"/>
      <c r="N13" s="67"/>
      <c r="O13" s="68"/>
    </row>
    <row r="14" spans="1:15">
      <c r="A14" s="21"/>
      <c r="B14" s="21"/>
      <c r="C14" s="21"/>
      <c r="D14" s="21"/>
      <c r="E14" s="21"/>
      <c r="F14" s="23"/>
      <c r="G14" s="23"/>
      <c r="H14" s="45" t="s">
        <v>18</v>
      </c>
      <c r="I14" s="57"/>
      <c r="J14" s="63"/>
      <c r="K14" s="64"/>
      <c r="L14" s="65"/>
      <c r="M14" s="66"/>
      <c r="N14" s="67"/>
      <c r="O14" s="68"/>
    </row>
    <row r="15" spans="1:15">
      <c r="A15" s="21"/>
      <c r="B15" s="21"/>
      <c r="C15" s="21">
        <v>16028</v>
      </c>
      <c r="D15" s="21">
        <v>111</v>
      </c>
      <c r="E15" s="60"/>
      <c r="F15" s="62"/>
      <c r="G15" s="62" t="s">
        <v>19</v>
      </c>
      <c r="H15" s="45" t="s">
        <v>14</v>
      </c>
      <c r="I15" s="57">
        <f>SUM(I16:I17)</f>
        <v>27</v>
      </c>
      <c r="J15" s="63">
        <f>J16+J17</f>
        <v>301542</v>
      </c>
      <c r="K15" s="64">
        <f>K16+K17</f>
        <v>40000</v>
      </c>
      <c r="L15" s="65">
        <f>L16+L17</f>
        <v>0</v>
      </c>
      <c r="M15" s="66">
        <f>M16+M17</f>
        <v>140000</v>
      </c>
      <c r="N15" s="67">
        <f>N16+N17</f>
        <v>0</v>
      </c>
      <c r="O15" s="68">
        <f>SUM(J15:N15)</f>
        <v>481542</v>
      </c>
    </row>
    <row r="16" spans="1:15">
      <c r="A16" s="21"/>
      <c r="B16" s="21"/>
      <c r="C16" s="21"/>
      <c r="D16" s="21"/>
      <c r="E16" s="21"/>
      <c r="F16" s="23"/>
      <c r="G16" s="23"/>
      <c r="H16" s="45" t="s">
        <v>15</v>
      </c>
      <c r="I16" s="57">
        <v>27</v>
      </c>
      <c r="J16" s="63">
        <v>301542</v>
      </c>
      <c r="K16" s="64">
        <v>30000</v>
      </c>
      <c r="L16" s="65">
        <v>0</v>
      </c>
      <c r="M16" s="66">
        <v>110000</v>
      </c>
      <c r="N16" s="67">
        <v>0</v>
      </c>
      <c r="O16" s="68">
        <f>SUM(J16:N16)</f>
        <v>441542</v>
      </c>
    </row>
    <row r="17" spans="1:21">
      <c r="A17" s="21"/>
      <c r="B17" s="21"/>
      <c r="C17" s="21"/>
      <c r="D17" s="21"/>
      <c r="E17" s="21"/>
      <c r="F17" s="23"/>
      <c r="G17" s="23"/>
      <c r="H17" s="45" t="s">
        <v>16</v>
      </c>
      <c r="I17" s="57"/>
      <c r="J17" s="63">
        <v>0</v>
      </c>
      <c r="K17" s="64">
        <v>10000</v>
      </c>
      <c r="L17" s="65">
        <v>0</v>
      </c>
      <c r="M17" s="66">
        <v>30000</v>
      </c>
      <c r="N17" s="67">
        <v>0</v>
      </c>
      <c r="O17" s="68">
        <f>SUM(J17:N17)</f>
        <v>40000</v>
      </c>
    </row>
    <row r="18" spans="1:21">
      <c r="A18" s="21"/>
      <c r="B18" s="21"/>
      <c r="C18" s="21"/>
      <c r="D18" s="21"/>
      <c r="E18" s="21"/>
      <c r="F18" s="23"/>
      <c r="G18" s="23"/>
      <c r="H18" s="45" t="s">
        <v>17</v>
      </c>
      <c r="I18" s="57"/>
      <c r="J18" s="63"/>
      <c r="K18" s="64"/>
      <c r="L18" s="65"/>
      <c r="M18" s="66"/>
      <c r="N18" s="67"/>
      <c r="O18" s="68"/>
    </row>
    <row r="19" spans="1:21">
      <c r="A19" s="21"/>
      <c r="B19" s="21"/>
      <c r="C19" s="21"/>
      <c r="D19" s="21"/>
      <c r="E19" s="21"/>
      <c r="F19" s="23"/>
      <c r="G19" s="23"/>
      <c r="H19" s="45" t="s">
        <v>18</v>
      </c>
      <c r="I19" s="57"/>
      <c r="J19" s="63"/>
      <c r="K19" s="64"/>
      <c r="L19" s="65"/>
      <c r="M19" s="66"/>
      <c r="N19" s="67"/>
      <c r="O19" s="68"/>
    </row>
    <row r="20" spans="1:21">
      <c r="A20" s="21"/>
      <c r="B20" s="21">
        <v>163</v>
      </c>
      <c r="C20" s="21"/>
      <c r="D20" s="21"/>
      <c r="E20" s="60"/>
      <c r="F20" s="94" t="s">
        <v>20</v>
      </c>
      <c r="G20" s="94"/>
      <c r="H20" s="45" t="s">
        <v>14</v>
      </c>
      <c r="I20" s="57">
        <f>SUM(I21:I22)</f>
        <v>25</v>
      </c>
      <c r="J20" s="63">
        <f>J21+J22</f>
        <v>228582</v>
      </c>
      <c r="K20" s="64">
        <f>K21+K22</f>
        <v>127000</v>
      </c>
      <c r="L20" s="65">
        <f>L21+L22</f>
        <v>42000</v>
      </c>
      <c r="M20" s="66">
        <f>M21+M22</f>
        <v>0</v>
      </c>
      <c r="N20" s="67">
        <f>N21+N22</f>
        <v>250000</v>
      </c>
      <c r="O20" s="68">
        <f>SUM(O25,O30)</f>
        <v>647582</v>
      </c>
    </row>
    <row r="21" spans="1:21">
      <c r="A21" s="21"/>
      <c r="B21" s="21"/>
      <c r="C21" s="21"/>
      <c r="D21" s="21"/>
      <c r="E21" s="21"/>
      <c r="F21" s="23"/>
      <c r="G21" s="23"/>
      <c r="H21" s="45" t="s">
        <v>15</v>
      </c>
      <c r="I21" s="57">
        <f t="shared" ref="I21:N21" si="2">SUM(I26,I31)</f>
        <v>25</v>
      </c>
      <c r="J21" s="63">
        <f t="shared" si="2"/>
        <v>228582</v>
      </c>
      <c r="K21" s="64">
        <f t="shared" si="2"/>
        <v>90000</v>
      </c>
      <c r="L21" s="65">
        <f t="shared" si="2"/>
        <v>32000</v>
      </c>
      <c r="M21" s="66">
        <f t="shared" si="2"/>
        <v>0</v>
      </c>
      <c r="N21" s="67">
        <f t="shared" si="2"/>
        <v>180000</v>
      </c>
      <c r="O21" s="68">
        <f>SUM(O26,O31)</f>
        <v>530582</v>
      </c>
    </row>
    <row r="22" spans="1:21">
      <c r="A22" s="21"/>
      <c r="B22" s="21"/>
      <c r="C22" s="21"/>
      <c r="D22" s="21"/>
      <c r="E22" s="21"/>
      <c r="F22" s="23"/>
      <c r="G22" s="23"/>
      <c r="H22" s="45" t="s">
        <v>16</v>
      </c>
      <c r="I22" s="57"/>
      <c r="J22" s="63">
        <f>SUM(J27,J32)</f>
        <v>0</v>
      </c>
      <c r="K22" s="64">
        <f>SUM(K27,K32)</f>
        <v>37000</v>
      </c>
      <c r="L22" s="65">
        <f>SUM(L27,L32)</f>
        <v>10000</v>
      </c>
      <c r="M22" s="66">
        <f>SUM(M27,M32)</f>
        <v>0</v>
      </c>
      <c r="N22" s="67">
        <f>SUM(N27,N32)</f>
        <v>70000</v>
      </c>
      <c r="O22" s="68">
        <f>SUM(O27,O32)</f>
        <v>117000</v>
      </c>
    </row>
    <row r="23" spans="1:21">
      <c r="A23" s="21"/>
      <c r="B23" s="21"/>
      <c r="C23" s="21"/>
      <c r="D23" s="21"/>
      <c r="E23" s="21"/>
      <c r="F23" s="23"/>
      <c r="G23" s="23"/>
      <c r="H23" s="45" t="s">
        <v>17</v>
      </c>
      <c r="I23" s="57"/>
      <c r="J23" s="63"/>
      <c r="K23" s="64"/>
      <c r="L23" s="65"/>
      <c r="M23" s="66"/>
      <c r="N23" s="67"/>
      <c r="O23" s="68"/>
    </row>
    <row r="24" spans="1:21">
      <c r="A24" s="21"/>
      <c r="B24" s="21"/>
      <c r="C24" s="21"/>
      <c r="D24" s="21"/>
      <c r="E24" s="21"/>
      <c r="F24" s="23"/>
      <c r="G24" s="23"/>
      <c r="H24" s="45" t="s">
        <v>18</v>
      </c>
      <c r="I24" s="57"/>
      <c r="J24" s="63"/>
      <c r="K24" s="64"/>
      <c r="L24" s="65"/>
      <c r="M24" s="66"/>
      <c r="N24" s="67"/>
      <c r="O24" s="68"/>
    </row>
    <row r="25" spans="1:21">
      <c r="A25" s="21"/>
      <c r="B25" s="21"/>
      <c r="C25" s="21">
        <v>16328</v>
      </c>
      <c r="D25" s="21">
        <v>133</v>
      </c>
      <c r="E25" s="60"/>
      <c r="F25" s="62"/>
      <c r="G25" s="62" t="s">
        <v>21</v>
      </c>
      <c r="H25" s="45" t="s">
        <v>14</v>
      </c>
      <c r="I25" s="57">
        <f>SUM(I26:I27)</f>
        <v>24</v>
      </c>
      <c r="J25" s="63">
        <f>J26+J27</f>
        <v>215749</v>
      </c>
      <c r="K25" s="64">
        <f>K26+K27</f>
        <v>125000</v>
      </c>
      <c r="L25" s="65">
        <f>L26+L27</f>
        <v>42000</v>
      </c>
      <c r="M25" s="66">
        <f>M26+M27</f>
        <v>0</v>
      </c>
      <c r="N25" s="67">
        <f>N26+N27</f>
        <v>250000</v>
      </c>
      <c r="O25" s="68">
        <f>SUM(J25:N25)</f>
        <v>632749</v>
      </c>
      <c r="U25" s="20"/>
    </row>
    <row r="26" spans="1:21">
      <c r="A26" s="21"/>
      <c r="B26" s="21"/>
      <c r="C26" s="21"/>
      <c r="D26" s="21"/>
      <c r="E26" s="21"/>
      <c r="F26" s="23"/>
      <c r="G26" s="23"/>
      <c r="H26" s="45" t="s">
        <v>15</v>
      </c>
      <c r="I26" s="57">
        <v>24</v>
      </c>
      <c r="J26" s="63">
        <v>215749</v>
      </c>
      <c r="K26" s="64">
        <v>90000</v>
      </c>
      <c r="L26" s="65">
        <v>32000</v>
      </c>
      <c r="M26" s="66">
        <v>0</v>
      </c>
      <c r="N26" s="67">
        <v>180000</v>
      </c>
      <c r="O26" s="68">
        <f>SUM(J26:N26)</f>
        <v>517749</v>
      </c>
    </row>
    <row r="27" spans="1:21">
      <c r="A27" s="21"/>
      <c r="B27" s="21"/>
      <c r="C27" s="21"/>
      <c r="D27" s="21"/>
      <c r="E27" s="21"/>
      <c r="F27" s="23"/>
      <c r="G27" s="23"/>
      <c r="H27" s="45" t="s">
        <v>16</v>
      </c>
      <c r="I27" s="57"/>
      <c r="J27" s="63">
        <v>0</v>
      </c>
      <c r="K27" s="64">
        <v>35000</v>
      </c>
      <c r="L27" s="65">
        <v>10000</v>
      </c>
      <c r="M27" s="66">
        <v>0</v>
      </c>
      <c r="N27" s="67">
        <v>70000</v>
      </c>
      <c r="O27" s="68">
        <f>SUM(J27:N27)</f>
        <v>115000</v>
      </c>
    </row>
    <row r="28" spans="1:21">
      <c r="A28" s="21"/>
      <c r="B28" s="21"/>
      <c r="C28" s="21"/>
      <c r="D28" s="21"/>
      <c r="E28" s="21"/>
      <c r="F28" s="23"/>
      <c r="G28" s="23"/>
      <c r="H28" s="45" t="s">
        <v>17</v>
      </c>
      <c r="I28" s="57"/>
      <c r="J28" s="63"/>
      <c r="K28" s="64"/>
      <c r="L28" s="65"/>
      <c r="M28" s="66"/>
      <c r="N28" s="67"/>
      <c r="O28" s="68"/>
    </row>
    <row r="29" spans="1:21">
      <c r="A29" s="21"/>
      <c r="B29" s="21"/>
      <c r="C29" s="21"/>
      <c r="D29" s="21"/>
      <c r="E29" s="21"/>
      <c r="F29" s="23"/>
      <c r="G29" s="23"/>
      <c r="H29" s="45" t="s">
        <v>18</v>
      </c>
      <c r="I29" s="57"/>
      <c r="J29" s="63"/>
      <c r="K29" s="64"/>
      <c r="L29" s="65"/>
      <c r="M29" s="66"/>
      <c r="N29" s="67"/>
      <c r="O29" s="68"/>
    </row>
    <row r="30" spans="1:21">
      <c r="A30" s="21"/>
      <c r="B30" s="21"/>
      <c r="C30" s="21">
        <v>16528</v>
      </c>
      <c r="D30" s="21">
        <v>412</v>
      </c>
      <c r="E30" s="60"/>
      <c r="F30" s="62"/>
      <c r="G30" s="62" t="s">
        <v>22</v>
      </c>
      <c r="H30" s="45" t="s">
        <v>14</v>
      </c>
      <c r="I30" s="57">
        <f>SUM(I31:I32)</f>
        <v>1</v>
      </c>
      <c r="J30" s="63">
        <f>J31+J32</f>
        <v>12833</v>
      </c>
      <c r="K30" s="64">
        <f>K31+K32</f>
        <v>2000</v>
      </c>
      <c r="L30" s="65">
        <f>L31+L32</f>
        <v>0</v>
      </c>
      <c r="M30" s="66">
        <f>M31+M32</f>
        <v>0</v>
      </c>
      <c r="N30" s="67">
        <f>N31+N32</f>
        <v>0</v>
      </c>
      <c r="O30" s="68">
        <f>SUM(J30:N30)</f>
        <v>14833</v>
      </c>
    </row>
    <row r="31" spans="1:21">
      <c r="A31" s="21"/>
      <c r="B31" s="21"/>
      <c r="C31" s="21"/>
      <c r="D31" s="21"/>
      <c r="E31" s="21"/>
      <c r="F31" s="23"/>
      <c r="G31" s="23"/>
      <c r="H31" s="45" t="s">
        <v>15</v>
      </c>
      <c r="I31" s="57">
        <v>1</v>
      </c>
      <c r="J31" s="63">
        <v>12833</v>
      </c>
      <c r="K31" s="64">
        <v>0</v>
      </c>
      <c r="L31" s="65">
        <v>0</v>
      </c>
      <c r="M31" s="66">
        <v>0</v>
      </c>
      <c r="N31" s="67">
        <v>0</v>
      </c>
      <c r="O31" s="68">
        <f>SUM(J31:N31)</f>
        <v>12833</v>
      </c>
    </row>
    <row r="32" spans="1:21">
      <c r="A32" s="21"/>
      <c r="B32" s="21"/>
      <c r="C32" s="21"/>
      <c r="D32" s="21"/>
      <c r="E32" s="21"/>
      <c r="F32" s="23"/>
      <c r="G32" s="23"/>
      <c r="H32" s="45" t="s">
        <v>16</v>
      </c>
      <c r="I32" s="57"/>
      <c r="J32" s="63">
        <v>0</v>
      </c>
      <c r="K32" s="64">
        <v>2000</v>
      </c>
      <c r="L32" s="65">
        <v>0</v>
      </c>
      <c r="M32" s="66">
        <v>0</v>
      </c>
      <c r="N32" s="67">
        <v>0</v>
      </c>
      <c r="O32" s="68">
        <f>SUM(J32:N32)</f>
        <v>2000</v>
      </c>
    </row>
    <row r="33" spans="1:15">
      <c r="A33" s="21"/>
      <c r="B33" s="21"/>
      <c r="C33" s="21"/>
      <c r="D33" s="21"/>
      <c r="E33" s="21"/>
      <c r="F33" s="23"/>
      <c r="G33" s="23"/>
      <c r="H33" s="45" t="s">
        <v>17</v>
      </c>
      <c r="I33" s="57"/>
      <c r="J33" s="63"/>
      <c r="K33" s="64"/>
      <c r="L33" s="65"/>
      <c r="M33" s="66"/>
      <c r="N33" s="67"/>
      <c r="O33" s="68"/>
    </row>
    <row r="34" spans="1:15">
      <c r="A34" s="21"/>
      <c r="B34" s="21"/>
      <c r="C34" s="21"/>
      <c r="D34" s="21"/>
      <c r="E34" s="21"/>
      <c r="F34" s="23"/>
      <c r="G34" s="23"/>
      <c r="H34" s="45" t="s">
        <v>18</v>
      </c>
      <c r="I34" s="57"/>
      <c r="J34" s="63"/>
      <c r="K34" s="64"/>
      <c r="L34" s="65"/>
      <c r="M34" s="66"/>
      <c r="N34" s="67"/>
      <c r="O34" s="68"/>
    </row>
    <row r="35" spans="1:15">
      <c r="A35" s="21"/>
      <c r="B35" s="21">
        <v>169</v>
      </c>
      <c r="C35" s="21"/>
      <c r="D35" s="21"/>
      <c r="E35" s="60"/>
      <c r="F35" s="94" t="s">
        <v>23</v>
      </c>
      <c r="G35" s="94"/>
      <c r="H35" s="45" t="s">
        <v>14</v>
      </c>
      <c r="I35" s="57">
        <f>SUM(I36:I37)</f>
        <v>21</v>
      </c>
      <c r="J35" s="63">
        <f>J36+J37</f>
        <v>229332</v>
      </c>
      <c r="K35" s="64">
        <f>K36+K37</f>
        <v>20000</v>
      </c>
      <c r="L35" s="65">
        <f>L36+L37</f>
        <v>0</v>
      </c>
      <c r="M35" s="66">
        <f>M36+M37</f>
        <v>0</v>
      </c>
      <c r="N35" s="67">
        <f>N36+N37</f>
        <v>0</v>
      </c>
      <c r="O35" s="68">
        <f>SUM(O40)</f>
        <v>249332</v>
      </c>
    </row>
    <row r="36" spans="1:15">
      <c r="A36" s="21"/>
      <c r="B36" s="21"/>
      <c r="C36" s="21"/>
      <c r="D36" s="21"/>
      <c r="E36" s="21"/>
      <c r="F36" s="23"/>
      <c r="G36" s="23"/>
      <c r="H36" s="45" t="s">
        <v>15</v>
      </c>
      <c r="I36" s="57">
        <f t="shared" ref="I36:N36" si="3">SUM(I41)</f>
        <v>21</v>
      </c>
      <c r="J36" s="63">
        <f t="shared" si="3"/>
        <v>229332</v>
      </c>
      <c r="K36" s="64">
        <f t="shared" si="3"/>
        <v>10000</v>
      </c>
      <c r="L36" s="65">
        <f t="shared" si="3"/>
        <v>0</v>
      </c>
      <c r="M36" s="66">
        <f t="shared" si="3"/>
        <v>0</v>
      </c>
      <c r="N36" s="67">
        <f t="shared" si="3"/>
        <v>0</v>
      </c>
      <c r="O36" s="68">
        <f>SUM(O41)</f>
        <v>239332</v>
      </c>
    </row>
    <row r="37" spans="1:15">
      <c r="A37" s="21"/>
      <c r="B37" s="21"/>
      <c r="C37" s="21"/>
      <c r="D37" s="21"/>
      <c r="E37" s="21"/>
      <c r="F37" s="23"/>
      <c r="G37" s="23"/>
      <c r="H37" s="45" t="s">
        <v>16</v>
      </c>
      <c r="I37" s="57"/>
      <c r="J37" s="63">
        <f>SUM(J42)</f>
        <v>0</v>
      </c>
      <c r="K37" s="64">
        <f>SUM(K42)</f>
        <v>10000</v>
      </c>
      <c r="L37" s="65">
        <f>SUM(L42)</f>
        <v>0</v>
      </c>
      <c r="M37" s="66">
        <f>SUM(M42)</f>
        <v>0</v>
      </c>
      <c r="N37" s="67">
        <f>SUM(N42)</f>
        <v>0</v>
      </c>
      <c r="O37" s="68">
        <f>SUM(O42)</f>
        <v>10000</v>
      </c>
    </row>
    <row r="38" spans="1:15">
      <c r="A38" s="21"/>
      <c r="B38" s="21"/>
      <c r="C38" s="21"/>
      <c r="D38" s="21"/>
      <c r="E38" s="21"/>
      <c r="F38" s="23"/>
      <c r="G38" s="23"/>
      <c r="H38" s="45" t="s">
        <v>17</v>
      </c>
      <c r="I38" s="57"/>
      <c r="J38" s="63"/>
      <c r="K38" s="64"/>
      <c r="L38" s="65"/>
      <c r="M38" s="66"/>
      <c r="N38" s="67"/>
      <c r="O38" s="68"/>
    </row>
    <row r="39" spans="1:15">
      <c r="A39" s="21"/>
      <c r="B39" s="21"/>
      <c r="C39" s="21"/>
      <c r="D39" s="21"/>
      <c r="E39" s="21"/>
      <c r="F39" s="23"/>
      <c r="G39" s="23"/>
      <c r="H39" s="45" t="s">
        <v>18</v>
      </c>
      <c r="I39" s="57"/>
      <c r="J39" s="63"/>
      <c r="K39" s="64"/>
      <c r="L39" s="65"/>
      <c r="M39" s="66"/>
      <c r="N39" s="67"/>
      <c r="O39" s="68"/>
    </row>
    <row r="40" spans="1:15">
      <c r="A40" s="21"/>
      <c r="B40" s="21"/>
      <c r="C40" s="21">
        <v>16928</v>
      </c>
      <c r="D40" s="21">
        <v>111</v>
      </c>
      <c r="E40" s="60"/>
      <c r="F40" s="62"/>
      <c r="G40" s="62" t="s">
        <v>23</v>
      </c>
      <c r="H40" s="45" t="s">
        <v>14</v>
      </c>
      <c r="I40" s="57">
        <f>SUM(I41:I42)</f>
        <v>21</v>
      </c>
      <c r="J40" s="63">
        <f>J41+J42</f>
        <v>229332</v>
      </c>
      <c r="K40" s="64">
        <f>K41+K42</f>
        <v>20000</v>
      </c>
      <c r="L40" s="65">
        <f>L41+L42</f>
        <v>0</v>
      </c>
      <c r="M40" s="66">
        <f>M41+M42</f>
        <v>0</v>
      </c>
      <c r="N40" s="67">
        <f>N41+N42</f>
        <v>0</v>
      </c>
      <c r="O40" s="68">
        <f>SUM(J40:N40)</f>
        <v>249332</v>
      </c>
    </row>
    <row r="41" spans="1:15">
      <c r="A41" s="21"/>
      <c r="B41" s="21"/>
      <c r="C41" s="21"/>
      <c r="D41" s="21"/>
      <c r="E41" s="21"/>
      <c r="F41" s="23"/>
      <c r="G41" s="23"/>
      <c r="H41" s="45" t="s">
        <v>15</v>
      </c>
      <c r="I41" s="57">
        <v>21</v>
      </c>
      <c r="J41" s="63">
        <v>229332</v>
      </c>
      <c r="K41" s="64">
        <v>10000</v>
      </c>
      <c r="L41" s="65">
        <v>0</v>
      </c>
      <c r="M41" s="66">
        <v>0</v>
      </c>
      <c r="N41" s="67">
        <v>0</v>
      </c>
      <c r="O41" s="68">
        <f>SUM(J41:N41)</f>
        <v>239332</v>
      </c>
    </row>
    <row r="42" spans="1:15">
      <c r="A42" s="21"/>
      <c r="B42" s="21"/>
      <c r="C42" s="21"/>
      <c r="D42" s="21"/>
      <c r="E42" s="21"/>
      <c r="F42" s="23"/>
      <c r="G42" s="23"/>
      <c r="H42" s="45" t="s">
        <v>16</v>
      </c>
      <c r="I42" s="57"/>
      <c r="J42" s="63">
        <v>0</v>
      </c>
      <c r="K42" s="64">
        <v>10000</v>
      </c>
      <c r="L42" s="65">
        <v>0</v>
      </c>
      <c r="M42" s="66">
        <v>0</v>
      </c>
      <c r="N42" s="67">
        <v>0</v>
      </c>
      <c r="O42" s="68">
        <f>SUM(J42:N42)</f>
        <v>10000</v>
      </c>
    </row>
    <row r="43" spans="1:15">
      <c r="A43" s="21"/>
      <c r="B43" s="21"/>
      <c r="C43" s="21"/>
      <c r="D43" s="21"/>
      <c r="E43" s="21"/>
      <c r="F43" s="23"/>
      <c r="G43" s="23"/>
      <c r="H43" s="45" t="s">
        <v>17</v>
      </c>
      <c r="I43" s="57"/>
      <c r="J43" s="63"/>
      <c r="K43" s="64"/>
      <c r="L43" s="65"/>
      <c r="M43" s="66"/>
      <c r="N43" s="67"/>
      <c r="O43" s="68"/>
    </row>
    <row r="44" spans="1:15">
      <c r="A44" s="21"/>
      <c r="B44" s="21"/>
      <c r="C44" s="21"/>
      <c r="D44" s="21"/>
      <c r="E44" s="21"/>
      <c r="F44" s="23"/>
      <c r="G44" s="23"/>
      <c r="H44" s="45" t="s">
        <v>18</v>
      </c>
      <c r="I44" s="57"/>
      <c r="J44" s="63"/>
      <c r="K44" s="64"/>
      <c r="L44" s="65"/>
      <c r="M44" s="66"/>
      <c r="N44" s="67"/>
      <c r="O44" s="68"/>
    </row>
    <row r="45" spans="1:15">
      <c r="A45" s="21"/>
      <c r="B45" s="21">
        <v>175</v>
      </c>
      <c r="C45" s="21"/>
      <c r="D45" s="21"/>
      <c r="E45" s="60"/>
      <c r="F45" s="94" t="s">
        <v>24</v>
      </c>
      <c r="G45" s="94"/>
      <c r="H45" s="45" t="s">
        <v>14</v>
      </c>
      <c r="I45" s="57">
        <f>SUM(I46:I47)</f>
        <v>11</v>
      </c>
      <c r="J45" s="63">
        <f>J46+J47</f>
        <v>106883</v>
      </c>
      <c r="K45" s="64">
        <f>K46+K47</f>
        <v>15000</v>
      </c>
      <c r="L45" s="65">
        <f>L46+L47</f>
        <v>0</v>
      </c>
      <c r="M45" s="66">
        <f>M46+M47</f>
        <v>0</v>
      </c>
      <c r="N45" s="67">
        <f>N46+N47</f>
        <v>295360</v>
      </c>
      <c r="O45" s="68">
        <f>SUM(O50)</f>
        <v>417243</v>
      </c>
    </row>
    <row r="46" spans="1:15">
      <c r="A46" s="21"/>
      <c r="B46" s="21"/>
      <c r="C46" s="21"/>
      <c r="D46" s="21"/>
      <c r="E46" s="21"/>
      <c r="F46" s="23"/>
      <c r="G46" s="23"/>
      <c r="H46" s="45" t="s">
        <v>15</v>
      </c>
      <c r="I46" s="57">
        <f t="shared" ref="I46:N46" si="4">SUM(I51)</f>
        <v>11</v>
      </c>
      <c r="J46" s="63">
        <f t="shared" si="4"/>
        <v>106883</v>
      </c>
      <c r="K46" s="64">
        <f t="shared" si="4"/>
        <v>8000</v>
      </c>
      <c r="L46" s="65">
        <f t="shared" si="4"/>
        <v>0</v>
      </c>
      <c r="M46" s="66">
        <f t="shared" si="4"/>
        <v>0</v>
      </c>
      <c r="N46" s="67">
        <f t="shared" si="4"/>
        <v>196907</v>
      </c>
      <c r="O46" s="68">
        <f>SUM(O51)</f>
        <v>311790</v>
      </c>
    </row>
    <row r="47" spans="1:15">
      <c r="A47" s="21"/>
      <c r="B47" s="21"/>
      <c r="C47" s="21"/>
      <c r="D47" s="21"/>
      <c r="E47" s="21"/>
      <c r="F47" s="23"/>
      <c r="G47" s="23"/>
      <c r="H47" s="45" t="s">
        <v>16</v>
      </c>
      <c r="I47" s="57"/>
      <c r="J47" s="63">
        <f>SUM(J52)</f>
        <v>0</v>
      </c>
      <c r="K47" s="64">
        <f>SUM(K52)</f>
        <v>7000</v>
      </c>
      <c r="L47" s="65">
        <f>SUM(L52)</f>
        <v>0</v>
      </c>
      <c r="M47" s="66">
        <f>SUM(M52)</f>
        <v>0</v>
      </c>
      <c r="N47" s="67">
        <f>SUM(N52)</f>
        <v>98453</v>
      </c>
      <c r="O47" s="68">
        <f>SUM(O52)</f>
        <v>105453</v>
      </c>
    </row>
    <row r="48" spans="1:15">
      <c r="A48" s="21"/>
      <c r="B48" s="21"/>
      <c r="C48" s="21"/>
      <c r="D48" s="21"/>
      <c r="E48" s="21"/>
      <c r="F48" s="23"/>
      <c r="G48" s="23"/>
      <c r="H48" s="45" t="s">
        <v>17</v>
      </c>
      <c r="I48" s="57"/>
      <c r="J48" s="63"/>
      <c r="K48" s="64"/>
      <c r="L48" s="65"/>
      <c r="M48" s="66"/>
      <c r="N48" s="67"/>
      <c r="O48" s="68"/>
    </row>
    <row r="49" spans="1:15">
      <c r="A49" s="21"/>
      <c r="B49" s="21"/>
      <c r="C49" s="21"/>
      <c r="D49" s="21"/>
      <c r="E49" s="21"/>
      <c r="F49" s="23"/>
      <c r="G49" s="23"/>
      <c r="H49" s="45" t="s">
        <v>18</v>
      </c>
      <c r="I49" s="57"/>
      <c r="J49" s="63"/>
      <c r="K49" s="64"/>
      <c r="L49" s="65"/>
      <c r="M49" s="66"/>
      <c r="N49" s="67"/>
      <c r="O49" s="68"/>
    </row>
    <row r="50" spans="1:15">
      <c r="A50" s="21"/>
      <c r="B50" s="21"/>
      <c r="C50" s="21">
        <v>17528</v>
      </c>
      <c r="D50" s="21">
        <v>112</v>
      </c>
      <c r="E50" s="60"/>
      <c r="F50" s="62"/>
      <c r="G50" s="62" t="s">
        <v>25</v>
      </c>
      <c r="H50" s="45" t="s">
        <v>14</v>
      </c>
      <c r="I50" s="57">
        <f>SUM(I51:I52)</f>
        <v>11</v>
      </c>
      <c r="J50" s="63">
        <f>J51+J52</f>
        <v>106883</v>
      </c>
      <c r="K50" s="64">
        <f>K51+K52</f>
        <v>15000</v>
      </c>
      <c r="L50" s="65">
        <f>L51+L52</f>
        <v>0</v>
      </c>
      <c r="M50" s="66">
        <f>M51+M52</f>
        <v>0</v>
      </c>
      <c r="N50" s="67">
        <f>N51+N52</f>
        <v>295360</v>
      </c>
      <c r="O50" s="68">
        <f>SUM(J50:N50)</f>
        <v>417243</v>
      </c>
    </row>
    <row r="51" spans="1:15">
      <c r="A51" s="21"/>
      <c r="B51" s="21"/>
      <c r="C51" s="21"/>
      <c r="D51" s="21"/>
      <c r="E51" s="21"/>
      <c r="F51" s="23"/>
      <c r="G51" s="23"/>
      <c r="H51" s="45" t="s">
        <v>15</v>
      </c>
      <c r="I51" s="57">
        <v>11</v>
      </c>
      <c r="J51" s="63">
        <v>106883</v>
      </c>
      <c r="K51" s="64">
        <v>8000</v>
      </c>
      <c r="L51" s="65">
        <v>0</v>
      </c>
      <c r="M51" s="66">
        <v>0</v>
      </c>
      <c r="N51" s="67">
        <v>196907</v>
      </c>
      <c r="O51" s="68">
        <f>SUM(J51:N51)</f>
        <v>311790</v>
      </c>
    </row>
    <row r="52" spans="1:15">
      <c r="A52" s="21"/>
      <c r="B52" s="21"/>
      <c r="C52" s="21"/>
      <c r="D52" s="21"/>
      <c r="E52" s="21"/>
      <c r="F52" s="23"/>
      <c r="G52" s="23"/>
      <c r="H52" s="45" t="s">
        <v>16</v>
      </c>
      <c r="I52" s="57"/>
      <c r="J52" s="63">
        <v>0</v>
      </c>
      <c r="K52" s="64">
        <v>7000</v>
      </c>
      <c r="L52" s="65">
        <v>0</v>
      </c>
      <c r="M52" s="66">
        <v>0</v>
      </c>
      <c r="N52" s="67">
        <v>98453</v>
      </c>
      <c r="O52" s="68">
        <f>SUM(J52:N52)</f>
        <v>105453</v>
      </c>
    </row>
    <row r="53" spans="1:15">
      <c r="A53" s="21"/>
      <c r="B53" s="21"/>
      <c r="C53" s="21"/>
      <c r="D53" s="21"/>
      <c r="E53" s="21"/>
      <c r="F53" s="23"/>
      <c r="G53" s="23"/>
      <c r="H53" s="45" t="s">
        <v>17</v>
      </c>
      <c r="I53" s="57"/>
      <c r="J53" s="63"/>
      <c r="K53" s="64"/>
      <c r="L53" s="65"/>
      <c r="M53" s="66"/>
      <c r="N53" s="67"/>
      <c r="O53" s="68"/>
    </row>
    <row r="54" spans="1:15">
      <c r="A54" s="21"/>
      <c r="B54" s="21"/>
      <c r="C54" s="21"/>
      <c r="D54" s="21"/>
      <c r="E54" s="21"/>
      <c r="F54" s="23"/>
      <c r="G54" s="23"/>
      <c r="H54" s="45" t="s">
        <v>18</v>
      </c>
      <c r="I54" s="57"/>
      <c r="J54" s="63"/>
      <c r="K54" s="64"/>
      <c r="L54" s="65"/>
      <c r="M54" s="66"/>
      <c r="N54" s="67"/>
      <c r="O54" s="68"/>
    </row>
    <row r="55" spans="1:15">
      <c r="A55" s="21"/>
      <c r="B55" s="21">
        <v>180</v>
      </c>
      <c r="C55" s="21"/>
      <c r="D55" s="21"/>
      <c r="E55" s="60"/>
      <c r="F55" s="94" t="s">
        <v>26</v>
      </c>
      <c r="G55" s="94"/>
      <c r="H55" s="45" t="s">
        <v>14</v>
      </c>
      <c r="I55" s="57">
        <f>SUM(I56:I57)</f>
        <v>28</v>
      </c>
      <c r="J55" s="63">
        <f>J56+J57</f>
        <v>285767</v>
      </c>
      <c r="K55" s="64">
        <f>K56+K57</f>
        <v>420000</v>
      </c>
      <c r="L55" s="65">
        <f>L56+L57</f>
        <v>105000</v>
      </c>
      <c r="M55" s="66">
        <f>M56+M57</f>
        <v>65000</v>
      </c>
      <c r="N55" s="67">
        <f>N56+N57</f>
        <v>918000</v>
      </c>
      <c r="O55" s="68">
        <f>SUM(O60,O65)</f>
        <v>1793767</v>
      </c>
    </row>
    <row r="56" spans="1:15">
      <c r="A56" s="21"/>
      <c r="B56" s="21"/>
      <c r="C56" s="21"/>
      <c r="D56" s="21"/>
      <c r="E56" s="21"/>
      <c r="F56" s="23"/>
      <c r="G56" s="23"/>
      <c r="H56" s="45" t="s">
        <v>15</v>
      </c>
      <c r="I56" s="57">
        <f t="shared" ref="I56:N56" si="5">SUM(I61,I66)</f>
        <v>28</v>
      </c>
      <c r="J56" s="63">
        <f t="shared" si="5"/>
        <v>285767</v>
      </c>
      <c r="K56" s="64">
        <f t="shared" si="5"/>
        <v>320000</v>
      </c>
      <c r="L56" s="65">
        <f t="shared" si="5"/>
        <v>95000</v>
      </c>
      <c r="M56" s="66">
        <f t="shared" si="5"/>
        <v>55000</v>
      </c>
      <c r="N56" s="67">
        <f t="shared" si="5"/>
        <v>761800</v>
      </c>
      <c r="O56" s="68">
        <f>SUM(O61,O66)</f>
        <v>1517567</v>
      </c>
    </row>
    <row r="57" spans="1:15">
      <c r="A57" s="21"/>
      <c r="B57" s="21"/>
      <c r="C57" s="21"/>
      <c r="D57" s="21"/>
      <c r="E57" s="21"/>
      <c r="F57" s="23"/>
      <c r="G57" s="23"/>
      <c r="H57" s="45" t="s">
        <v>16</v>
      </c>
      <c r="I57" s="57"/>
      <c r="J57" s="63">
        <f>SUM(J62,J67)</f>
        <v>0</v>
      </c>
      <c r="K57" s="64">
        <f>SUM(K62,K67)</f>
        <v>100000</v>
      </c>
      <c r="L57" s="65">
        <f>SUM(L62,L67)</f>
        <v>10000</v>
      </c>
      <c r="M57" s="66">
        <f>SUM(M62,M67)</f>
        <v>10000</v>
      </c>
      <c r="N57" s="67">
        <f>SUM(N62,N67)</f>
        <v>156200</v>
      </c>
      <c r="O57" s="68">
        <f>SUM(O62,O67)</f>
        <v>276200</v>
      </c>
    </row>
    <row r="58" spans="1:15">
      <c r="A58" s="21"/>
      <c r="B58" s="21"/>
      <c r="C58" s="21"/>
      <c r="D58" s="21"/>
      <c r="E58" s="21"/>
      <c r="F58" s="23"/>
      <c r="G58" s="23"/>
      <c r="H58" s="45" t="s">
        <v>17</v>
      </c>
      <c r="I58" s="57"/>
      <c r="J58" s="63"/>
      <c r="K58" s="64"/>
      <c r="L58" s="65"/>
      <c r="M58" s="66"/>
      <c r="N58" s="67"/>
      <c r="O58" s="68"/>
    </row>
    <row r="59" spans="1:15">
      <c r="A59" s="21"/>
      <c r="B59" s="21"/>
      <c r="C59" s="21"/>
      <c r="D59" s="21"/>
      <c r="E59" s="21"/>
      <c r="F59" s="23"/>
      <c r="G59" s="23"/>
      <c r="H59" s="45" t="s">
        <v>18</v>
      </c>
      <c r="I59" s="57"/>
      <c r="J59" s="63"/>
      <c r="K59" s="64"/>
      <c r="L59" s="65"/>
      <c r="M59" s="66"/>
      <c r="N59" s="67"/>
      <c r="O59" s="68"/>
    </row>
    <row r="60" spans="1:15">
      <c r="A60" s="21"/>
      <c r="B60" s="21"/>
      <c r="C60" s="21">
        <v>18028</v>
      </c>
      <c r="D60" s="21">
        <v>451</v>
      </c>
      <c r="E60" s="60"/>
      <c r="F60" s="62"/>
      <c r="G60" s="62" t="s">
        <v>27</v>
      </c>
      <c r="H60" s="45" t="s">
        <v>14</v>
      </c>
      <c r="I60" s="57">
        <f>SUM(I61:I62)</f>
        <v>10</v>
      </c>
      <c r="J60" s="63">
        <f>J61+J62</f>
        <v>88127</v>
      </c>
      <c r="K60" s="64">
        <f>K61+K62</f>
        <v>405000</v>
      </c>
      <c r="L60" s="65">
        <f>L61+L62</f>
        <v>103000</v>
      </c>
      <c r="M60" s="66">
        <f>M61+M62</f>
        <v>65000</v>
      </c>
      <c r="N60" s="67">
        <f>N61+N62</f>
        <v>918000</v>
      </c>
      <c r="O60" s="68">
        <f>SUM(J60:N60)</f>
        <v>1579127</v>
      </c>
    </row>
    <row r="61" spans="1:15">
      <c r="A61" s="21"/>
      <c r="B61" s="21"/>
      <c r="C61" s="21"/>
      <c r="D61" s="21"/>
      <c r="E61" s="21"/>
      <c r="F61" s="23"/>
      <c r="G61" s="23"/>
      <c r="H61" s="45" t="s">
        <v>15</v>
      </c>
      <c r="I61" s="57">
        <v>10</v>
      </c>
      <c r="J61" s="63">
        <v>88127</v>
      </c>
      <c r="K61" s="64">
        <v>315000</v>
      </c>
      <c r="L61" s="65">
        <v>93000</v>
      </c>
      <c r="M61" s="66">
        <v>55000</v>
      </c>
      <c r="N61" s="67">
        <v>761800</v>
      </c>
      <c r="O61" s="68">
        <f>SUM(J61:N61)</f>
        <v>1312927</v>
      </c>
    </row>
    <row r="62" spans="1:15">
      <c r="A62" s="21"/>
      <c r="B62" s="21"/>
      <c r="C62" s="21"/>
      <c r="D62" s="21"/>
      <c r="E62" s="21"/>
      <c r="F62" s="23"/>
      <c r="G62" s="23"/>
      <c r="H62" s="45" t="s">
        <v>16</v>
      </c>
      <c r="I62" s="57"/>
      <c r="J62" s="63">
        <v>0</v>
      </c>
      <c r="K62" s="64">
        <v>90000</v>
      </c>
      <c r="L62" s="65">
        <v>10000</v>
      </c>
      <c r="M62" s="66">
        <v>10000</v>
      </c>
      <c r="N62" s="67">
        <v>156200</v>
      </c>
      <c r="O62" s="68">
        <f>SUM(J62:N62)</f>
        <v>266200</v>
      </c>
    </row>
    <row r="63" spans="1:15">
      <c r="A63" s="21"/>
      <c r="B63" s="21"/>
      <c r="C63" s="21"/>
      <c r="D63" s="21"/>
      <c r="E63" s="21"/>
      <c r="F63" s="23"/>
      <c r="G63" s="23"/>
      <c r="H63" s="45" t="s">
        <v>17</v>
      </c>
      <c r="I63" s="57"/>
      <c r="J63" s="63"/>
      <c r="K63" s="64"/>
      <c r="L63" s="65"/>
      <c r="M63" s="66"/>
      <c r="N63" s="67"/>
      <c r="O63" s="68"/>
    </row>
    <row r="64" spans="1:15">
      <c r="A64" s="21"/>
      <c r="B64" s="21"/>
      <c r="C64" s="21"/>
      <c r="D64" s="21"/>
      <c r="E64" s="21"/>
      <c r="F64" s="23"/>
      <c r="G64" s="23"/>
      <c r="H64" s="45" t="s">
        <v>18</v>
      </c>
      <c r="I64" s="57"/>
      <c r="J64" s="63"/>
      <c r="K64" s="64"/>
      <c r="L64" s="65"/>
      <c r="M64" s="66"/>
      <c r="N64" s="67"/>
      <c r="O64" s="68"/>
    </row>
    <row r="65" spans="1:15">
      <c r="A65" s="21"/>
      <c r="B65" s="21"/>
      <c r="C65" s="21">
        <v>18432</v>
      </c>
      <c r="D65" s="21">
        <v>320</v>
      </c>
      <c r="E65" s="60"/>
      <c r="F65" s="62"/>
      <c r="G65" s="62" t="s">
        <v>28</v>
      </c>
      <c r="H65" s="45" t="s">
        <v>14</v>
      </c>
      <c r="I65" s="57">
        <f>SUM(I66:I67)</f>
        <v>18</v>
      </c>
      <c r="J65" s="63">
        <f>J66+J67</f>
        <v>197640</v>
      </c>
      <c r="K65" s="64">
        <f>K66+K67</f>
        <v>15000</v>
      </c>
      <c r="L65" s="65">
        <f>L66+L67</f>
        <v>2000</v>
      </c>
      <c r="M65" s="66">
        <f>M66+M67</f>
        <v>0</v>
      </c>
      <c r="N65" s="67">
        <f>N66+N67</f>
        <v>0</v>
      </c>
      <c r="O65" s="68">
        <f>SUM(J65:N65)</f>
        <v>214640</v>
      </c>
    </row>
    <row r="66" spans="1:15">
      <c r="A66" s="21"/>
      <c r="B66" s="21"/>
      <c r="C66" s="21"/>
      <c r="D66" s="21"/>
      <c r="E66" s="21"/>
      <c r="F66" s="23"/>
      <c r="G66" s="23"/>
      <c r="H66" s="45" t="s">
        <v>15</v>
      </c>
      <c r="I66" s="57">
        <v>18</v>
      </c>
      <c r="J66" s="63">
        <v>197640</v>
      </c>
      <c r="K66" s="64">
        <v>5000</v>
      </c>
      <c r="L66" s="65">
        <v>2000</v>
      </c>
      <c r="M66" s="66">
        <v>0</v>
      </c>
      <c r="N66" s="67">
        <v>0</v>
      </c>
      <c r="O66" s="68">
        <f>SUM(J66:N66)</f>
        <v>204640</v>
      </c>
    </row>
    <row r="67" spans="1:15">
      <c r="A67" s="21"/>
      <c r="B67" s="21"/>
      <c r="C67" s="21"/>
      <c r="D67" s="21"/>
      <c r="E67" s="21"/>
      <c r="F67" s="23"/>
      <c r="G67" s="23"/>
      <c r="H67" s="45" t="s">
        <v>16</v>
      </c>
      <c r="I67" s="57"/>
      <c r="J67" s="63">
        <v>0</v>
      </c>
      <c r="K67" s="64">
        <v>10000</v>
      </c>
      <c r="L67" s="65">
        <v>0</v>
      </c>
      <c r="M67" s="66">
        <v>0</v>
      </c>
      <c r="N67" s="67">
        <v>0</v>
      </c>
      <c r="O67" s="68">
        <f>SUM(J67:N67)</f>
        <v>10000</v>
      </c>
    </row>
    <row r="68" spans="1:15">
      <c r="A68" s="21"/>
      <c r="B68" s="21"/>
      <c r="C68" s="21"/>
      <c r="D68" s="21"/>
      <c r="E68" s="21"/>
      <c r="F68" s="23"/>
      <c r="G68" s="23"/>
      <c r="H68" s="45" t="s">
        <v>17</v>
      </c>
      <c r="I68" s="57"/>
      <c r="J68" s="63"/>
      <c r="K68" s="64"/>
      <c r="L68" s="65"/>
      <c r="M68" s="66"/>
      <c r="N68" s="67"/>
      <c r="O68" s="68"/>
    </row>
    <row r="69" spans="1:15">
      <c r="A69" s="21"/>
      <c r="B69" s="21"/>
      <c r="C69" s="21"/>
      <c r="D69" s="21"/>
      <c r="E69" s="21"/>
      <c r="F69" s="23"/>
      <c r="G69" s="23"/>
      <c r="H69" s="45" t="s">
        <v>18</v>
      </c>
      <c r="I69" s="57"/>
      <c r="J69" s="63"/>
      <c r="K69" s="64"/>
      <c r="L69" s="65"/>
      <c r="M69" s="66"/>
      <c r="N69" s="67"/>
      <c r="O69" s="68"/>
    </row>
    <row r="70" spans="1:15">
      <c r="A70" s="21"/>
      <c r="B70" s="21">
        <v>195</v>
      </c>
      <c r="C70" s="21"/>
      <c r="D70" s="21"/>
      <c r="E70" s="60"/>
      <c r="F70" s="94" t="s">
        <v>29</v>
      </c>
      <c r="G70" s="94"/>
      <c r="H70" s="45" t="s">
        <v>14</v>
      </c>
      <c r="I70" s="57">
        <f>SUM(I71:I72)</f>
        <v>1</v>
      </c>
      <c r="J70" s="63">
        <f>J71+J72</f>
        <v>12001</v>
      </c>
      <c r="K70" s="64">
        <f>K71+K72</f>
        <v>1000</v>
      </c>
      <c r="L70" s="65">
        <f>L71+L72</f>
        <v>0</v>
      </c>
      <c r="M70" s="66">
        <f>M71+M72</f>
        <v>0</v>
      </c>
      <c r="N70" s="67">
        <f>N71+N72</f>
        <v>0</v>
      </c>
      <c r="O70" s="68">
        <f>SUM(O75)</f>
        <v>13001</v>
      </c>
    </row>
    <row r="71" spans="1:15">
      <c r="A71" s="21"/>
      <c r="B71" s="21"/>
      <c r="C71" s="21"/>
      <c r="D71" s="21"/>
      <c r="E71" s="21"/>
      <c r="F71" s="23"/>
      <c r="G71" s="23"/>
      <c r="H71" s="45" t="s">
        <v>15</v>
      </c>
      <c r="I71" s="57">
        <f t="shared" ref="I71:N71" si="6">SUM(I76)</f>
        <v>1</v>
      </c>
      <c r="J71" s="63">
        <f t="shared" si="6"/>
        <v>12001</v>
      </c>
      <c r="K71" s="64">
        <f t="shared" si="6"/>
        <v>0</v>
      </c>
      <c r="L71" s="65">
        <f t="shared" si="6"/>
        <v>0</v>
      </c>
      <c r="M71" s="66">
        <f t="shared" si="6"/>
        <v>0</v>
      </c>
      <c r="N71" s="67">
        <f t="shared" si="6"/>
        <v>0</v>
      </c>
      <c r="O71" s="68">
        <f>SUM(O76)</f>
        <v>12001</v>
      </c>
    </row>
    <row r="72" spans="1:15">
      <c r="A72" s="21"/>
      <c r="B72" s="21"/>
      <c r="C72" s="21"/>
      <c r="D72" s="21"/>
      <c r="E72" s="21"/>
      <c r="F72" s="23"/>
      <c r="G72" s="23"/>
      <c r="H72" s="45" t="s">
        <v>16</v>
      </c>
      <c r="I72" s="57"/>
      <c r="J72" s="63">
        <f>SUM(J77)</f>
        <v>0</v>
      </c>
      <c r="K72" s="64">
        <f>SUM(K77)</f>
        <v>1000</v>
      </c>
      <c r="L72" s="65">
        <f>SUM(L77)</f>
        <v>0</v>
      </c>
      <c r="M72" s="66">
        <f>SUM(M77)</f>
        <v>0</v>
      </c>
      <c r="N72" s="67">
        <f>SUM(N77)</f>
        <v>0</v>
      </c>
      <c r="O72" s="68">
        <f>SUM(O77)</f>
        <v>1000</v>
      </c>
    </row>
    <row r="73" spans="1:15">
      <c r="A73" s="21"/>
      <c r="B73" s="21"/>
      <c r="C73" s="21"/>
      <c r="D73" s="21"/>
      <c r="E73" s="21"/>
      <c r="F73" s="23"/>
      <c r="G73" s="23"/>
      <c r="H73" s="45" t="s">
        <v>17</v>
      </c>
      <c r="I73" s="57"/>
      <c r="J73" s="63"/>
      <c r="K73" s="64"/>
      <c r="L73" s="65"/>
      <c r="M73" s="66"/>
      <c r="N73" s="67"/>
      <c r="O73" s="68"/>
    </row>
    <row r="74" spans="1:15">
      <c r="A74" s="21"/>
      <c r="B74" s="21"/>
      <c r="C74" s="21"/>
      <c r="D74" s="21"/>
      <c r="E74" s="21"/>
      <c r="F74" s="23"/>
      <c r="G74" s="23"/>
      <c r="H74" s="45" t="s">
        <v>18</v>
      </c>
      <c r="I74" s="57"/>
      <c r="J74" s="63"/>
      <c r="K74" s="64"/>
      <c r="L74" s="65"/>
      <c r="M74" s="66"/>
      <c r="N74" s="67"/>
      <c r="O74" s="68"/>
    </row>
    <row r="75" spans="1:15">
      <c r="A75" s="21"/>
      <c r="B75" s="21"/>
      <c r="C75" s="21">
        <v>19640</v>
      </c>
      <c r="D75" s="21">
        <v>1090</v>
      </c>
      <c r="E75" s="60"/>
      <c r="F75" s="62"/>
      <c r="G75" s="62" t="s">
        <v>29</v>
      </c>
      <c r="H75" s="45" t="s">
        <v>14</v>
      </c>
      <c r="I75" s="57">
        <f>SUM(I76:I77)</f>
        <v>1</v>
      </c>
      <c r="J75" s="63">
        <f>J76+J77</f>
        <v>12001</v>
      </c>
      <c r="K75" s="64">
        <f>K76+K77</f>
        <v>1000</v>
      </c>
      <c r="L75" s="65">
        <f>L76+L77</f>
        <v>0</v>
      </c>
      <c r="M75" s="66">
        <f>M76+M77</f>
        <v>0</v>
      </c>
      <c r="N75" s="67">
        <f>N76+N77</f>
        <v>0</v>
      </c>
      <c r="O75" s="68">
        <f>SUM(J75:N75)</f>
        <v>13001</v>
      </c>
    </row>
    <row r="76" spans="1:15">
      <c r="A76" s="21"/>
      <c r="B76" s="21"/>
      <c r="C76" s="21"/>
      <c r="D76" s="21"/>
      <c r="E76" s="21"/>
      <c r="F76" s="23"/>
      <c r="G76" s="23"/>
      <c r="H76" s="45" t="s">
        <v>15</v>
      </c>
      <c r="I76" s="57">
        <v>1</v>
      </c>
      <c r="J76" s="63">
        <v>12001</v>
      </c>
      <c r="K76" s="64">
        <v>0</v>
      </c>
      <c r="L76" s="65">
        <v>0</v>
      </c>
      <c r="M76" s="66">
        <v>0</v>
      </c>
      <c r="N76" s="67">
        <v>0</v>
      </c>
      <c r="O76" s="68">
        <f>SUM(J76:N76)</f>
        <v>12001</v>
      </c>
    </row>
    <row r="77" spans="1:15">
      <c r="A77" s="21"/>
      <c r="B77" s="21"/>
      <c r="C77" s="21"/>
      <c r="D77" s="21"/>
      <c r="E77" s="21"/>
      <c r="F77" s="23"/>
      <c r="G77" s="23"/>
      <c r="H77" s="45" t="s">
        <v>16</v>
      </c>
      <c r="I77" s="57"/>
      <c r="J77" s="63">
        <v>0</v>
      </c>
      <c r="K77" s="64">
        <v>1000</v>
      </c>
      <c r="L77" s="65">
        <v>0</v>
      </c>
      <c r="M77" s="66">
        <v>0</v>
      </c>
      <c r="N77" s="67">
        <v>0</v>
      </c>
      <c r="O77" s="68">
        <f>SUM(J77:N77)</f>
        <v>1000</v>
      </c>
    </row>
    <row r="78" spans="1:15">
      <c r="A78" s="21"/>
      <c r="B78" s="21"/>
      <c r="C78" s="21"/>
      <c r="D78" s="21"/>
      <c r="E78" s="21"/>
      <c r="F78" s="23"/>
      <c r="G78" s="23"/>
      <c r="H78" s="45" t="s">
        <v>17</v>
      </c>
      <c r="I78" s="57"/>
      <c r="J78" s="63"/>
      <c r="K78" s="64"/>
      <c r="L78" s="65"/>
      <c r="M78" s="66"/>
      <c r="N78" s="67"/>
      <c r="O78" s="68"/>
    </row>
    <row r="79" spans="1:15">
      <c r="A79" s="21"/>
      <c r="B79" s="21"/>
      <c r="C79" s="21"/>
      <c r="D79" s="21"/>
      <c r="E79" s="21"/>
      <c r="F79" s="23"/>
      <c r="G79" s="23"/>
      <c r="H79" s="45" t="s">
        <v>18</v>
      </c>
      <c r="I79" s="57"/>
      <c r="J79" s="63"/>
      <c r="K79" s="64"/>
      <c r="L79" s="65"/>
      <c r="M79" s="66"/>
      <c r="N79" s="67"/>
      <c r="O79" s="68"/>
    </row>
    <row r="80" spans="1:15">
      <c r="A80" s="21"/>
      <c r="B80" s="21">
        <v>470</v>
      </c>
      <c r="C80" s="21"/>
      <c r="D80" s="21"/>
      <c r="E80" s="60"/>
      <c r="F80" s="94" t="s">
        <v>30</v>
      </c>
      <c r="G80" s="94"/>
      <c r="H80" s="45" t="s">
        <v>14</v>
      </c>
      <c r="I80" s="57">
        <f>SUM(I81:I82)</f>
        <v>4</v>
      </c>
      <c r="J80" s="63">
        <f>J81+J82</f>
        <v>47482</v>
      </c>
      <c r="K80" s="64">
        <f>K81+K82</f>
        <v>10000</v>
      </c>
      <c r="L80" s="65">
        <f>L81+L82</f>
        <v>0</v>
      </c>
      <c r="M80" s="66">
        <f>M81+M82</f>
        <v>130000</v>
      </c>
      <c r="N80" s="67">
        <f>N81+N82</f>
        <v>80000</v>
      </c>
      <c r="O80" s="68">
        <f>SUM(O85)</f>
        <v>267482</v>
      </c>
    </row>
    <row r="81" spans="1:15">
      <c r="A81" s="21"/>
      <c r="B81" s="21"/>
      <c r="C81" s="21"/>
      <c r="D81" s="21"/>
      <c r="E81" s="21"/>
      <c r="F81" s="23"/>
      <c r="G81" s="23"/>
      <c r="H81" s="45" t="s">
        <v>15</v>
      </c>
      <c r="I81" s="57">
        <f t="shared" ref="I81:N81" si="7">SUM(I86)</f>
        <v>4</v>
      </c>
      <c r="J81" s="63">
        <f t="shared" si="7"/>
        <v>47482</v>
      </c>
      <c r="K81" s="64">
        <f t="shared" si="7"/>
        <v>3000</v>
      </c>
      <c r="L81" s="65">
        <f t="shared" si="7"/>
        <v>0</v>
      </c>
      <c r="M81" s="66">
        <f t="shared" si="7"/>
        <v>90000</v>
      </c>
      <c r="N81" s="67">
        <f t="shared" si="7"/>
        <v>60000</v>
      </c>
      <c r="O81" s="68">
        <f>SUM(O86)</f>
        <v>200482</v>
      </c>
    </row>
    <row r="82" spans="1:15">
      <c r="A82" s="21"/>
      <c r="B82" s="21"/>
      <c r="C82" s="21"/>
      <c r="D82" s="21"/>
      <c r="E82" s="21"/>
      <c r="F82" s="23"/>
      <c r="G82" s="23"/>
      <c r="H82" s="45" t="s">
        <v>16</v>
      </c>
      <c r="I82" s="57"/>
      <c r="J82" s="63">
        <f>SUM(J87)</f>
        <v>0</v>
      </c>
      <c r="K82" s="64">
        <f>SUM(K87)</f>
        <v>7000</v>
      </c>
      <c r="L82" s="65">
        <f>SUM(L87)</f>
        <v>0</v>
      </c>
      <c r="M82" s="66">
        <f>SUM(M87)</f>
        <v>40000</v>
      </c>
      <c r="N82" s="67">
        <f>SUM(N87)</f>
        <v>20000</v>
      </c>
      <c r="O82" s="68">
        <f>SUM(O87)</f>
        <v>67000</v>
      </c>
    </row>
    <row r="83" spans="1:15">
      <c r="A83" s="21"/>
      <c r="B83" s="21"/>
      <c r="C83" s="21"/>
      <c r="D83" s="21"/>
      <c r="E83" s="21"/>
      <c r="F83" s="23"/>
      <c r="G83" s="23"/>
      <c r="H83" s="45" t="s">
        <v>17</v>
      </c>
      <c r="I83" s="57"/>
      <c r="J83" s="63"/>
      <c r="K83" s="64"/>
      <c r="L83" s="65"/>
      <c r="M83" s="66"/>
      <c r="N83" s="67"/>
      <c r="O83" s="68"/>
    </row>
    <row r="84" spans="1:15">
      <c r="A84" s="21"/>
      <c r="B84" s="21"/>
      <c r="C84" s="21"/>
      <c r="D84" s="21"/>
      <c r="E84" s="21"/>
      <c r="F84" s="23"/>
      <c r="G84" s="23"/>
      <c r="H84" s="45" t="s">
        <v>18</v>
      </c>
      <c r="I84" s="57"/>
      <c r="J84" s="63"/>
      <c r="K84" s="64"/>
      <c r="L84" s="65"/>
      <c r="M84" s="66"/>
      <c r="N84" s="67"/>
      <c r="O84" s="68"/>
    </row>
    <row r="85" spans="1:15">
      <c r="A85" s="21"/>
      <c r="B85" s="21"/>
      <c r="C85" s="21">
        <v>47028</v>
      </c>
      <c r="D85" s="21">
        <v>421</v>
      </c>
      <c r="E85" s="60"/>
      <c r="F85" s="62"/>
      <c r="G85" s="62" t="s">
        <v>31</v>
      </c>
      <c r="H85" s="45" t="s">
        <v>14</v>
      </c>
      <c r="I85" s="57">
        <f>SUM(I86:I87)</f>
        <v>4</v>
      </c>
      <c r="J85" s="63">
        <f>J86+J87</f>
        <v>47482</v>
      </c>
      <c r="K85" s="64">
        <f>K86+K87</f>
        <v>10000</v>
      </c>
      <c r="L85" s="65">
        <f>L86+L87</f>
        <v>0</v>
      </c>
      <c r="M85" s="66">
        <f>M86+M87</f>
        <v>130000</v>
      </c>
      <c r="N85" s="67">
        <f>N86+N87</f>
        <v>80000</v>
      </c>
      <c r="O85" s="68">
        <f>SUM(J85:N85)</f>
        <v>267482</v>
      </c>
    </row>
    <row r="86" spans="1:15">
      <c r="A86" s="21"/>
      <c r="B86" s="21"/>
      <c r="C86" s="21"/>
      <c r="D86" s="21"/>
      <c r="E86" s="21"/>
      <c r="F86" s="23"/>
      <c r="G86" s="23"/>
      <c r="H86" s="45" t="s">
        <v>15</v>
      </c>
      <c r="I86" s="57">
        <v>4</v>
      </c>
      <c r="J86" s="63">
        <v>47482</v>
      </c>
      <c r="K86" s="64">
        <v>3000</v>
      </c>
      <c r="L86" s="65">
        <v>0</v>
      </c>
      <c r="M86" s="66">
        <v>90000</v>
      </c>
      <c r="N86" s="67">
        <v>60000</v>
      </c>
      <c r="O86" s="68">
        <f>SUM(J86:N86)</f>
        <v>200482</v>
      </c>
    </row>
    <row r="87" spans="1:15">
      <c r="A87" s="21"/>
      <c r="B87" s="21"/>
      <c r="C87" s="21"/>
      <c r="D87" s="21"/>
      <c r="E87" s="21"/>
      <c r="F87" s="23"/>
      <c r="G87" s="23"/>
      <c r="H87" s="45" t="s">
        <v>16</v>
      </c>
      <c r="I87" s="57"/>
      <c r="J87" s="63">
        <v>0</v>
      </c>
      <c r="K87" s="64">
        <v>7000</v>
      </c>
      <c r="L87" s="65">
        <v>0</v>
      </c>
      <c r="M87" s="66">
        <v>40000</v>
      </c>
      <c r="N87" s="67">
        <v>20000</v>
      </c>
      <c r="O87" s="68">
        <f>SUM(J87:N87)</f>
        <v>67000</v>
      </c>
    </row>
    <row r="88" spans="1:15">
      <c r="A88" s="21"/>
      <c r="B88" s="21"/>
      <c r="C88" s="21"/>
      <c r="D88" s="21"/>
      <c r="E88" s="21"/>
      <c r="F88" s="23"/>
      <c r="G88" s="23"/>
      <c r="H88" s="45" t="s">
        <v>17</v>
      </c>
      <c r="I88" s="57"/>
      <c r="J88" s="63"/>
      <c r="K88" s="64"/>
      <c r="L88" s="65"/>
      <c r="M88" s="66"/>
      <c r="N88" s="67"/>
      <c r="O88" s="68"/>
    </row>
    <row r="89" spans="1:15">
      <c r="A89" s="21"/>
      <c r="B89" s="21"/>
      <c r="C89" s="21"/>
      <c r="D89" s="21"/>
      <c r="E89" s="21"/>
      <c r="F89" s="23"/>
      <c r="G89" s="23"/>
      <c r="H89" s="45" t="s">
        <v>18</v>
      </c>
      <c r="I89" s="57"/>
      <c r="J89" s="63"/>
      <c r="K89" s="64"/>
      <c r="L89" s="65"/>
      <c r="M89" s="66"/>
      <c r="N89" s="67"/>
      <c r="O89" s="68"/>
    </row>
    <row r="90" spans="1:15">
      <c r="A90" s="21"/>
      <c r="B90" s="21">
        <v>480</v>
      </c>
      <c r="C90" s="21"/>
      <c r="D90" s="21"/>
      <c r="E90" s="60"/>
      <c r="F90" s="94" t="s">
        <v>32</v>
      </c>
      <c r="G90" s="94"/>
      <c r="H90" s="45" t="s">
        <v>14</v>
      </c>
      <c r="I90" s="57">
        <f>SUM(I91:I92)</f>
        <v>3</v>
      </c>
      <c r="J90" s="63">
        <f>J91+J92</f>
        <v>30589</v>
      </c>
      <c r="K90" s="64">
        <f>K91+K92</f>
        <v>10000</v>
      </c>
      <c r="L90" s="65">
        <f>L91+L92</f>
        <v>0</v>
      </c>
      <c r="M90" s="66">
        <f>M91+M92</f>
        <v>55000</v>
      </c>
      <c r="N90" s="67">
        <f>N91+N92</f>
        <v>130000</v>
      </c>
      <c r="O90" s="68">
        <f>SUM(O95)</f>
        <v>225589</v>
      </c>
    </row>
    <row r="91" spans="1:15">
      <c r="A91" s="21"/>
      <c r="B91" s="21"/>
      <c r="C91" s="21"/>
      <c r="D91" s="21"/>
      <c r="E91" s="21"/>
      <c r="F91" s="23"/>
      <c r="G91" s="23"/>
      <c r="H91" s="45" t="s">
        <v>15</v>
      </c>
      <c r="I91" s="57">
        <f t="shared" ref="I91:N91" si="8">SUM(I96)</f>
        <v>3</v>
      </c>
      <c r="J91" s="63">
        <f t="shared" si="8"/>
        <v>30589</v>
      </c>
      <c r="K91" s="64">
        <f t="shared" si="8"/>
        <v>4000</v>
      </c>
      <c r="L91" s="65">
        <f t="shared" si="8"/>
        <v>0</v>
      </c>
      <c r="M91" s="66">
        <f t="shared" si="8"/>
        <v>35000</v>
      </c>
      <c r="N91" s="67">
        <f t="shared" si="8"/>
        <v>95000</v>
      </c>
      <c r="O91" s="68">
        <f>SUM(O96)</f>
        <v>164589</v>
      </c>
    </row>
    <row r="92" spans="1:15">
      <c r="A92" s="21"/>
      <c r="B92" s="21"/>
      <c r="C92" s="21"/>
      <c r="D92" s="21"/>
      <c r="E92" s="21"/>
      <c r="F92" s="23"/>
      <c r="G92" s="23"/>
      <c r="H92" s="45" t="s">
        <v>16</v>
      </c>
      <c r="I92" s="57"/>
      <c r="J92" s="63">
        <f>SUM(J97)</f>
        <v>0</v>
      </c>
      <c r="K92" s="64">
        <f>SUM(K97)</f>
        <v>6000</v>
      </c>
      <c r="L92" s="65">
        <f>SUM(L97)</f>
        <v>0</v>
      </c>
      <c r="M92" s="66">
        <f>SUM(M97)</f>
        <v>20000</v>
      </c>
      <c r="N92" s="67">
        <f>SUM(N97)</f>
        <v>35000</v>
      </c>
      <c r="O92" s="68">
        <f>SUM(O97)</f>
        <v>61000</v>
      </c>
    </row>
    <row r="93" spans="1:15">
      <c r="A93" s="21"/>
      <c r="B93" s="21"/>
      <c r="C93" s="21"/>
      <c r="D93" s="21"/>
      <c r="E93" s="21"/>
      <c r="F93" s="23"/>
      <c r="G93" s="23"/>
      <c r="H93" s="45" t="s">
        <v>17</v>
      </c>
      <c r="I93" s="57"/>
      <c r="J93" s="63"/>
      <c r="K93" s="64"/>
      <c r="L93" s="65"/>
      <c r="M93" s="66"/>
      <c r="N93" s="67"/>
      <c r="O93" s="68"/>
    </row>
    <row r="94" spans="1:15">
      <c r="A94" s="21"/>
      <c r="B94" s="21"/>
      <c r="C94" s="21"/>
      <c r="D94" s="21"/>
      <c r="E94" s="21"/>
      <c r="F94" s="23"/>
      <c r="G94" s="23"/>
      <c r="H94" s="45" t="s">
        <v>18</v>
      </c>
      <c r="I94" s="57"/>
      <c r="J94" s="63"/>
      <c r="K94" s="64"/>
      <c r="L94" s="65"/>
      <c r="M94" s="66"/>
      <c r="N94" s="67"/>
      <c r="O94" s="68"/>
    </row>
    <row r="95" spans="1:15">
      <c r="A95" s="21"/>
      <c r="B95" s="21"/>
      <c r="C95" s="21">
        <v>48028</v>
      </c>
      <c r="D95" s="21">
        <v>411</v>
      </c>
      <c r="E95" s="60"/>
      <c r="F95" s="62"/>
      <c r="G95" s="62" t="s">
        <v>33</v>
      </c>
      <c r="H95" s="45" t="s">
        <v>14</v>
      </c>
      <c r="I95" s="57">
        <f>SUM(I96:I97)</f>
        <v>3</v>
      </c>
      <c r="J95" s="63">
        <f>J96+J97</f>
        <v>30589</v>
      </c>
      <c r="K95" s="64">
        <f>K96+K97</f>
        <v>10000</v>
      </c>
      <c r="L95" s="65">
        <f>L96+L97</f>
        <v>0</v>
      </c>
      <c r="M95" s="66">
        <f>M96+M97</f>
        <v>55000</v>
      </c>
      <c r="N95" s="67">
        <f>N96+N97</f>
        <v>130000</v>
      </c>
      <c r="O95" s="68">
        <f>SUM(J95:N95)</f>
        <v>225589</v>
      </c>
    </row>
    <row r="96" spans="1:15">
      <c r="A96" s="21"/>
      <c r="B96" s="21"/>
      <c r="C96" s="21"/>
      <c r="D96" s="21"/>
      <c r="E96" s="21"/>
      <c r="F96" s="23"/>
      <c r="G96" s="23"/>
      <c r="H96" s="45" t="s">
        <v>15</v>
      </c>
      <c r="I96" s="57">
        <v>3</v>
      </c>
      <c r="J96" s="63">
        <v>30589</v>
      </c>
      <c r="K96" s="64">
        <v>4000</v>
      </c>
      <c r="L96" s="65">
        <v>0</v>
      </c>
      <c r="M96" s="66">
        <v>35000</v>
      </c>
      <c r="N96" s="67">
        <v>95000</v>
      </c>
      <c r="O96" s="68">
        <f>SUM(J96:N96)</f>
        <v>164589</v>
      </c>
    </row>
    <row r="97" spans="1:15">
      <c r="A97" s="21"/>
      <c r="B97" s="21"/>
      <c r="C97" s="21"/>
      <c r="D97" s="21"/>
      <c r="E97" s="21"/>
      <c r="F97" s="23"/>
      <c r="G97" s="23"/>
      <c r="H97" s="45" t="s">
        <v>16</v>
      </c>
      <c r="I97" s="57"/>
      <c r="J97" s="63">
        <v>0</v>
      </c>
      <c r="K97" s="64">
        <v>6000</v>
      </c>
      <c r="L97" s="65">
        <v>0</v>
      </c>
      <c r="M97" s="66">
        <v>20000</v>
      </c>
      <c r="N97" s="67">
        <v>35000</v>
      </c>
      <c r="O97" s="68">
        <f>SUM(J97:N97)</f>
        <v>61000</v>
      </c>
    </row>
    <row r="98" spans="1:15">
      <c r="A98" s="21"/>
      <c r="B98" s="21"/>
      <c r="C98" s="21"/>
      <c r="D98" s="21"/>
      <c r="E98" s="21"/>
      <c r="F98" s="23"/>
      <c r="G98" s="23"/>
      <c r="H98" s="45" t="s">
        <v>17</v>
      </c>
      <c r="I98" s="57"/>
      <c r="J98" s="63"/>
      <c r="K98" s="64"/>
      <c r="L98" s="65"/>
      <c r="M98" s="66"/>
      <c r="N98" s="67"/>
      <c r="O98" s="68"/>
    </row>
    <row r="99" spans="1:15">
      <c r="A99" s="21"/>
      <c r="B99" s="21"/>
      <c r="C99" s="21"/>
      <c r="D99" s="21"/>
      <c r="E99" s="21"/>
      <c r="F99" s="23"/>
      <c r="G99" s="23"/>
      <c r="H99" s="45" t="s">
        <v>18</v>
      </c>
      <c r="I99" s="57"/>
      <c r="J99" s="63"/>
      <c r="K99" s="64"/>
      <c r="L99" s="65"/>
      <c r="M99" s="66"/>
      <c r="N99" s="67"/>
      <c r="O99" s="68"/>
    </row>
    <row r="100" spans="1:15">
      <c r="A100" s="21"/>
      <c r="B100" s="21">
        <v>660</v>
      </c>
      <c r="C100" s="21"/>
      <c r="D100" s="21"/>
      <c r="E100" s="60"/>
      <c r="F100" s="94" t="s">
        <v>34</v>
      </c>
      <c r="G100" s="94"/>
      <c r="H100" s="45" t="s">
        <v>14</v>
      </c>
      <c r="I100" s="57">
        <f>SUM(I101:I102)</f>
        <v>13</v>
      </c>
      <c r="J100" s="63">
        <f>J101+J102</f>
        <v>138415</v>
      </c>
      <c r="K100" s="64">
        <f>K101+K102</f>
        <v>90000</v>
      </c>
      <c r="L100" s="65">
        <f>L101+L102</f>
        <v>0</v>
      </c>
      <c r="M100" s="66">
        <f>M101+M102</f>
        <v>0</v>
      </c>
      <c r="N100" s="67">
        <f>N101+N102</f>
        <v>970000</v>
      </c>
      <c r="O100" s="68">
        <f>SUM(O105)</f>
        <v>1198415</v>
      </c>
    </row>
    <row r="101" spans="1:15">
      <c r="A101" s="21"/>
      <c r="B101" s="21"/>
      <c r="C101" s="21"/>
      <c r="D101" s="21"/>
      <c r="E101" s="21"/>
      <c r="F101" s="23"/>
      <c r="G101" s="23"/>
      <c r="H101" s="45" t="s">
        <v>15</v>
      </c>
      <c r="I101" s="57">
        <f t="shared" ref="I101:N101" si="9">SUM(I106)</f>
        <v>13</v>
      </c>
      <c r="J101" s="63">
        <f t="shared" si="9"/>
        <v>138415</v>
      </c>
      <c r="K101" s="64">
        <f t="shared" si="9"/>
        <v>80000</v>
      </c>
      <c r="L101" s="65">
        <f t="shared" si="9"/>
        <v>0</v>
      </c>
      <c r="M101" s="66">
        <f t="shared" si="9"/>
        <v>0</v>
      </c>
      <c r="N101" s="67">
        <f t="shared" si="9"/>
        <v>733341</v>
      </c>
      <c r="O101" s="68">
        <f>SUM(O106)</f>
        <v>951756</v>
      </c>
    </row>
    <row r="102" spans="1:15">
      <c r="A102" s="21"/>
      <c r="B102" s="21"/>
      <c r="C102" s="21"/>
      <c r="D102" s="21"/>
      <c r="E102" s="21"/>
      <c r="F102" s="23"/>
      <c r="G102" s="23"/>
      <c r="H102" s="45" t="s">
        <v>16</v>
      </c>
      <c r="I102" s="57"/>
      <c r="J102" s="63">
        <f>SUM(J107)</f>
        <v>0</v>
      </c>
      <c r="K102" s="64">
        <f>SUM(K107)</f>
        <v>10000</v>
      </c>
      <c r="L102" s="65">
        <f>SUM(L107)</f>
        <v>0</v>
      </c>
      <c r="M102" s="66">
        <f>SUM(M107)</f>
        <v>0</v>
      </c>
      <c r="N102" s="67">
        <f>SUM(N107)</f>
        <v>236659</v>
      </c>
      <c r="O102" s="68">
        <f>SUM(O107)</f>
        <v>246659</v>
      </c>
    </row>
    <row r="103" spans="1:15">
      <c r="A103" s="21"/>
      <c r="B103" s="21"/>
      <c r="C103" s="21"/>
      <c r="D103" s="21"/>
      <c r="E103" s="21"/>
      <c r="F103" s="23"/>
      <c r="G103" s="23"/>
      <c r="H103" s="45" t="s">
        <v>17</v>
      </c>
      <c r="I103" s="57"/>
      <c r="J103" s="63"/>
      <c r="K103" s="64"/>
      <c r="L103" s="65"/>
      <c r="M103" s="66"/>
      <c r="N103" s="67"/>
      <c r="O103" s="68"/>
    </row>
    <row r="104" spans="1:15">
      <c r="A104" s="21"/>
      <c r="B104" s="21"/>
      <c r="C104" s="21"/>
      <c r="D104" s="21"/>
      <c r="E104" s="21"/>
      <c r="F104" s="23"/>
      <c r="G104" s="23"/>
      <c r="H104" s="45" t="s">
        <v>18</v>
      </c>
      <c r="I104" s="57"/>
      <c r="J104" s="63"/>
      <c r="K104" s="64"/>
      <c r="L104" s="65"/>
      <c r="M104" s="66"/>
      <c r="N104" s="67"/>
      <c r="O104" s="68"/>
    </row>
    <row r="105" spans="1:15">
      <c r="A105" s="21"/>
      <c r="B105" s="21"/>
      <c r="C105" s="21">
        <v>66445</v>
      </c>
      <c r="D105" s="21">
        <v>620</v>
      </c>
      <c r="E105" s="60"/>
      <c r="F105" s="62"/>
      <c r="G105" s="62" t="s">
        <v>35</v>
      </c>
      <c r="H105" s="45" t="s">
        <v>14</v>
      </c>
      <c r="I105" s="57">
        <f>SUM(I106:I107)</f>
        <v>13</v>
      </c>
      <c r="J105" s="63">
        <f>J106+J107</f>
        <v>138415</v>
      </c>
      <c r="K105" s="64">
        <f>K106+K107</f>
        <v>90000</v>
      </c>
      <c r="L105" s="65">
        <f>L106+L107</f>
        <v>0</v>
      </c>
      <c r="M105" s="66">
        <f>M106+M107</f>
        <v>0</v>
      </c>
      <c r="N105" s="67">
        <f>N106+N107</f>
        <v>970000</v>
      </c>
      <c r="O105" s="68">
        <f>SUM(J105:N105)</f>
        <v>1198415</v>
      </c>
    </row>
    <row r="106" spans="1:15">
      <c r="A106" s="21"/>
      <c r="B106" s="21"/>
      <c r="C106" s="21"/>
      <c r="D106" s="21"/>
      <c r="E106" s="21"/>
      <c r="F106" s="23"/>
      <c r="G106" s="23"/>
      <c r="H106" s="45" t="s">
        <v>15</v>
      </c>
      <c r="I106" s="57">
        <v>13</v>
      </c>
      <c r="J106" s="63">
        <v>138415</v>
      </c>
      <c r="K106" s="64">
        <v>80000</v>
      </c>
      <c r="L106" s="65">
        <v>0</v>
      </c>
      <c r="M106" s="66">
        <v>0</v>
      </c>
      <c r="N106" s="67">
        <v>733341</v>
      </c>
      <c r="O106" s="68">
        <f>SUM(J106:N106)</f>
        <v>951756</v>
      </c>
    </row>
    <row r="107" spans="1:15">
      <c r="A107" s="21"/>
      <c r="B107" s="21"/>
      <c r="C107" s="21"/>
      <c r="D107" s="21"/>
      <c r="E107" s="21"/>
      <c r="F107" s="23"/>
      <c r="G107" s="23"/>
      <c r="H107" s="45" t="s">
        <v>16</v>
      </c>
      <c r="I107" s="57"/>
      <c r="J107" s="63">
        <v>0</v>
      </c>
      <c r="K107" s="64">
        <v>10000</v>
      </c>
      <c r="L107" s="65">
        <v>0</v>
      </c>
      <c r="M107" s="66">
        <v>0</v>
      </c>
      <c r="N107" s="67">
        <v>236659</v>
      </c>
      <c r="O107" s="68">
        <f>SUM(J107:N107)</f>
        <v>246659</v>
      </c>
    </row>
    <row r="108" spans="1:15">
      <c r="A108" s="21"/>
      <c r="B108" s="21"/>
      <c r="C108" s="21"/>
      <c r="D108" s="21"/>
      <c r="E108" s="21"/>
      <c r="F108" s="23"/>
      <c r="G108" s="23"/>
      <c r="H108" s="45" t="s">
        <v>17</v>
      </c>
      <c r="I108" s="57"/>
      <c r="J108" s="63"/>
      <c r="K108" s="64"/>
      <c r="L108" s="65"/>
      <c r="M108" s="66"/>
      <c r="N108" s="67"/>
      <c r="O108" s="68"/>
    </row>
    <row r="109" spans="1:15">
      <c r="A109" s="21"/>
      <c r="B109" s="21"/>
      <c r="C109" s="21"/>
      <c r="D109" s="21"/>
      <c r="E109" s="21"/>
      <c r="F109" s="23"/>
      <c r="G109" s="23"/>
      <c r="H109" s="45" t="s">
        <v>18</v>
      </c>
      <c r="I109" s="57"/>
      <c r="J109" s="63"/>
      <c r="K109" s="64"/>
      <c r="L109" s="65"/>
      <c r="M109" s="66"/>
      <c r="N109" s="67"/>
      <c r="O109" s="68"/>
    </row>
    <row r="110" spans="1:15">
      <c r="A110" s="21"/>
      <c r="B110" s="21">
        <v>730</v>
      </c>
      <c r="C110" s="21"/>
      <c r="D110" s="21"/>
      <c r="E110" s="60"/>
      <c r="F110" s="94" t="s">
        <v>36</v>
      </c>
      <c r="G110" s="94"/>
      <c r="H110" s="45" t="s">
        <v>14</v>
      </c>
      <c r="I110" s="57">
        <f>SUM(I111:I112)</f>
        <v>126</v>
      </c>
      <c r="J110" s="63">
        <f>J111+J112</f>
        <v>1400292</v>
      </c>
      <c r="K110" s="64">
        <f>K111+K112</f>
        <v>291000</v>
      </c>
      <c r="L110" s="65">
        <f>L111+L112</f>
        <v>35000</v>
      </c>
      <c r="M110" s="66">
        <f>M111+M112</f>
        <v>0</v>
      </c>
      <c r="N110" s="67">
        <f>N111+N112</f>
        <v>230000</v>
      </c>
      <c r="O110" s="68">
        <f>SUM(O115,O120)</f>
        <v>1956292</v>
      </c>
    </row>
    <row r="111" spans="1:15">
      <c r="A111" s="21"/>
      <c r="B111" s="21"/>
      <c r="C111" s="21"/>
      <c r="D111" s="21"/>
      <c r="E111" s="21"/>
      <c r="F111" s="23"/>
      <c r="G111" s="23"/>
      <c r="H111" s="45" t="s">
        <v>15</v>
      </c>
      <c r="I111" s="57">
        <f t="shared" ref="I111:N111" si="10">SUM(I116,I121)</f>
        <v>126</v>
      </c>
      <c r="J111" s="63">
        <f t="shared" si="10"/>
        <v>1400292</v>
      </c>
      <c r="K111" s="64">
        <f t="shared" si="10"/>
        <v>290000</v>
      </c>
      <c r="L111" s="65">
        <f t="shared" si="10"/>
        <v>30000</v>
      </c>
      <c r="M111" s="66">
        <f t="shared" si="10"/>
        <v>0</v>
      </c>
      <c r="N111" s="67">
        <f t="shared" si="10"/>
        <v>178889</v>
      </c>
      <c r="O111" s="68">
        <f>SUM(O116,O121)</f>
        <v>1899181</v>
      </c>
    </row>
    <row r="112" spans="1:15">
      <c r="A112" s="21"/>
      <c r="B112" s="21"/>
      <c r="C112" s="21"/>
      <c r="D112" s="21"/>
      <c r="E112" s="21"/>
      <c r="F112" s="23"/>
      <c r="G112" s="23"/>
      <c r="H112" s="45" t="s">
        <v>16</v>
      </c>
      <c r="I112" s="57"/>
      <c r="J112" s="63">
        <f>SUM(J117,J122)</f>
        <v>0</v>
      </c>
      <c r="K112" s="64">
        <f>SUM(K117,K122)</f>
        <v>1000</v>
      </c>
      <c r="L112" s="65">
        <f>SUM(L117,L122)</f>
        <v>5000</v>
      </c>
      <c r="M112" s="66">
        <f>SUM(M117,M122)</f>
        <v>0</v>
      </c>
      <c r="N112" s="67">
        <f>SUM(N117,N122)</f>
        <v>51111</v>
      </c>
      <c r="O112" s="68">
        <f>SUM(O117,O122)</f>
        <v>57111</v>
      </c>
    </row>
    <row r="113" spans="1:15">
      <c r="A113" s="21"/>
      <c r="B113" s="21"/>
      <c r="C113" s="21"/>
      <c r="D113" s="21"/>
      <c r="E113" s="21"/>
      <c r="F113" s="23"/>
      <c r="G113" s="23"/>
      <c r="H113" s="45" t="s">
        <v>17</v>
      </c>
      <c r="I113" s="57"/>
      <c r="J113" s="63"/>
      <c r="K113" s="64"/>
      <c r="L113" s="65"/>
      <c r="M113" s="66"/>
      <c r="N113" s="67"/>
      <c r="O113" s="68"/>
    </row>
    <row r="114" spans="1:15">
      <c r="A114" s="21"/>
      <c r="B114" s="21"/>
      <c r="C114" s="21"/>
      <c r="D114" s="21"/>
      <c r="E114" s="21"/>
      <c r="F114" s="23"/>
      <c r="G114" s="23"/>
      <c r="H114" s="45" t="s">
        <v>18</v>
      </c>
      <c r="I114" s="57"/>
      <c r="J114" s="63"/>
      <c r="K114" s="64"/>
      <c r="L114" s="65"/>
      <c r="M114" s="66"/>
      <c r="N114" s="67"/>
      <c r="O114" s="68"/>
    </row>
    <row r="115" spans="1:15">
      <c r="A115" s="21"/>
      <c r="B115" s="21"/>
      <c r="C115" s="21">
        <v>73037</v>
      </c>
      <c r="D115" s="21">
        <v>760</v>
      </c>
      <c r="E115" s="60"/>
      <c r="F115" s="62"/>
      <c r="G115" s="62" t="s">
        <v>21</v>
      </c>
      <c r="H115" s="45" t="s">
        <v>14</v>
      </c>
      <c r="I115" s="57">
        <f>SUM(I116:I117)</f>
        <v>3</v>
      </c>
      <c r="J115" s="63">
        <f>J116+J117</f>
        <v>34902</v>
      </c>
      <c r="K115" s="64">
        <f>K116+K117</f>
        <v>1000</v>
      </c>
      <c r="L115" s="65">
        <f>L116+L117</f>
        <v>0</v>
      </c>
      <c r="M115" s="66">
        <f>M116+M117</f>
        <v>0</v>
      </c>
      <c r="N115" s="67">
        <f>N116+N117</f>
        <v>0</v>
      </c>
      <c r="O115" s="68">
        <f>SUM(J115:N115)</f>
        <v>35902</v>
      </c>
    </row>
    <row r="116" spans="1:15">
      <c r="A116" s="21"/>
      <c r="B116" s="21"/>
      <c r="C116" s="21"/>
      <c r="D116" s="21"/>
      <c r="E116" s="21"/>
      <c r="F116" s="23"/>
      <c r="G116" s="23"/>
      <c r="H116" s="45" t="s">
        <v>15</v>
      </c>
      <c r="I116" s="57">
        <v>3</v>
      </c>
      <c r="J116" s="63">
        <v>34902</v>
      </c>
      <c r="K116" s="64">
        <v>0</v>
      </c>
      <c r="L116" s="65">
        <v>0</v>
      </c>
      <c r="M116" s="66">
        <v>0</v>
      </c>
      <c r="N116" s="67">
        <v>0</v>
      </c>
      <c r="O116" s="68">
        <f>SUM(J116:N116)</f>
        <v>34902</v>
      </c>
    </row>
    <row r="117" spans="1:15">
      <c r="A117" s="21"/>
      <c r="B117" s="21"/>
      <c r="C117" s="21"/>
      <c r="D117" s="21"/>
      <c r="E117" s="21"/>
      <c r="F117" s="23"/>
      <c r="G117" s="23"/>
      <c r="H117" s="45" t="s">
        <v>16</v>
      </c>
      <c r="I117" s="57"/>
      <c r="J117" s="63">
        <v>0</v>
      </c>
      <c r="K117" s="64">
        <v>1000</v>
      </c>
      <c r="L117" s="65">
        <v>0</v>
      </c>
      <c r="M117" s="66">
        <v>0</v>
      </c>
      <c r="N117" s="67">
        <v>0</v>
      </c>
      <c r="O117" s="68">
        <f>SUM(J117:N117)</f>
        <v>1000</v>
      </c>
    </row>
    <row r="118" spans="1:15">
      <c r="A118" s="21"/>
      <c r="B118" s="21"/>
      <c r="C118" s="21"/>
      <c r="D118" s="21"/>
      <c r="E118" s="21"/>
      <c r="F118" s="23"/>
      <c r="G118" s="23"/>
      <c r="H118" s="45" t="s">
        <v>17</v>
      </c>
      <c r="I118" s="57"/>
      <c r="J118" s="63"/>
      <c r="K118" s="64"/>
      <c r="L118" s="65"/>
      <c r="M118" s="66"/>
      <c r="N118" s="67"/>
      <c r="O118" s="68"/>
    </row>
    <row r="119" spans="1:15">
      <c r="A119" s="21"/>
      <c r="B119" s="21"/>
      <c r="C119" s="21"/>
      <c r="D119" s="21"/>
      <c r="E119" s="21"/>
      <c r="F119" s="23"/>
      <c r="G119" s="23"/>
      <c r="H119" s="45" t="s">
        <v>18</v>
      </c>
      <c r="I119" s="57"/>
      <c r="J119" s="63"/>
      <c r="K119" s="64"/>
      <c r="L119" s="65"/>
      <c r="M119" s="66"/>
      <c r="N119" s="67"/>
      <c r="O119" s="68"/>
    </row>
    <row r="120" spans="1:15">
      <c r="A120" s="21"/>
      <c r="B120" s="21"/>
      <c r="C120" s="21">
        <v>74700</v>
      </c>
      <c r="D120" s="21">
        <v>721</v>
      </c>
      <c r="E120" s="60"/>
      <c r="F120" s="62"/>
      <c r="G120" s="62" t="s">
        <v>37</v>
      </c>
      <c r="H120" s="45" t="s">
        <v>14</v>
      </c>
      <c r="I120" s="57">
        <f>SUM(I121:I122)</f>
        <v>123</v>
      </c>
      <c r="J120" s="63">
        <f>J121+J122</f>
        <v>1365390</v>
      </c>
      <c r="K120" s="64">
        <f>K121+K122</f>
        <v>290000</v>
      </c>
      <c r="L120" s="65">
        <f>L121+L122</f>
        <v>35000</v>
      </c>
      <c r="M120" s="66">
        <f>M121+M122</f>
        <v>0</v>
      </c>
      <c r="N120" s="67">
        <f>N121+N122</f>
        <v>230000</v>
      </c>
      <c r="O120" s="68">
        <f>SUM(J120:N120)</f>
        <v>1920390</v>
      </c>
    </row>
    <row r="121" spans="1:15">
      <c r="A121" s="21"/>
      <c r="B121" s="21"/>
      <c r="C121" s="21"/>
      <c r="D121" s="21"/>
      <c r="E121" s="21"/>
      <c r="F121" s="23"/>
      <c r="G121" s="23"/>
      <c r="H121" s="45" t="s">
        <v>15</v>
      </c>
      <c r="I121" s="57">
        <v>123</v>
      </c>
      <c r="J121" s="63">
        <v>1365390</v>
      </c>
      <c r="K121" s="64">
        <v>290000</v>
      </c>
      <c r="L121" s="65">
        <v>30000</v>
      </c>
      <c r="M121" s="66">
        <v>0</v>
      </c>
      <c r="N121" s="67">
        <v>178889</v>
      </c>
      <c r="O121" s="68">
        <f>SUM(J121:N121)</f>
        <v>1864279</v>
      </c>
    </row>
    <row r="122" spans="1:15">
      <c r="A122" s="21"/>
      <c r="B122" s="21"/>
      <c r="C122" s="21"/>
      <c r="D122" s="21"/>
      <c r="E122" s="21"/>
      <c r="F122" s="23"/>
      <c r="G122" s="23"/>
      <c r="H122" s="45" t="s">
        <v>16</v>
      </c>
      <c r="I122" s="57"/>
      <c r="J122" s="63">
        <v>0</v>
      </c>
      <c r="K122" s="64">
        <v>0</v>
      </c>
      <c r="L122" s="65">
        <v>5000</v>
      </c>
      <c r="M122" s="66">
        <v>0</v>
      </c>
      <c r="N122" s="67">
        <v>51111</v>
      </c>
      <c r="O122" s="68">
        <f>SUM(J122:N122)</f>
        <v>56111</v>
      </c>
    </row>
    <row r="123" spans="1:15">
      <c r="A123" s="21"/>
      <c r="B123" s="21"/>
      <c r="C123" s="21"/>
      <c r="D123" s="21"/>
      <c r="E123" s="21"/>
      <c r="F123" s="23"/>
      <c r="G123" s="23"/>
      <c r="H123" s="45" t="s">
        <v>17</v>
      </c>
      <c r="I123" s="57"/>
      <c r="J123" s="63"/>
      <c r="K123" s="64"/>
      <c r="L123" s="65"/>
      <c r="M123" s="66"/>
      <c r="N123" s="67"/>
      <c r="O123" s="68"/>
    </row>
    <row r="124" spans="1:15">
      <c r="A124" s="21"/>
      <c r="B124" s="21"/>
      <c r="C124" s="21"/>
      <c r="D124" s="21"/>
      <c r="E124" s="21"/>
      <c r="F124" s="23"/>
      <c r="G124" s="23"/>
      <c r="H124" s="45" t="s">
        <v>18</v>
      </c>
      <c r="I124" s="57"/>
      <c r="J124" s="63"/>
      <c r="K124" s="64"/>
      <c r="L124" s="65"/>
      <c r="M124" s="66"/>
      <c r="N124" s="67"/>
      <c r="O124" s="68"/>
    </row>
    <row r="125" spans="1:15">
      <c r="A125" s="21"/>
      <c r="B125" s="21">
        <v>755</v>
      </c>
      <c r="C125" s="21"/>
      <c r="D125" s="21"/>
      <c r="E125" s="60"/>
      <c r="F125" s="94" t="s">
        <v>38</v>
      </c>
      <c r="G125" s="94"/>
      <c r="H125" s="45" t="s">
        <v>14</v>
      </c>
      <c r="I125" s="57">
        <f>SUM(I126:I127)</f>
        <v>8</v>
      </c>
      <c r="J125" s="63">
        <f>J126+J127</f>
        <v>77850</v>
      </c>
      <c r="K125" s="64">
        <f>K126+K127</f>
        <v>5000</v>
      </c>
      <c r="L125" s="65">
        <f>L126+L127</f>
        <v>0</v>
      </c>
      <c r="M125" s="66">
        <f>M126+M127</f>
        <v>10000</v>
      </c>
      <c r="N125" s="67">
        <f>N126+N127</f>
        <v>374000</v>
      </c>
      <c r="O125" s="68">
        <f>SUM(O130,O135)</f>
        <v>466850</v>
      </c>
    </row>
    <row r="126" spans="1:15">
      <c r="A126" s="21"/>
      <c r="B126" s="21"/>
      <c r="C126" s="21"/>
      <c r="D126" s="21"/>
      <c r="E126" s="21"/>
      <c r="F126" s="23"/>
      <c r="G126" s="23"/>
      <c r="H126" s="45" t="s">
        <v>15</v>
      </c>
      <c r="I126" s="57">
        <f t="shared" ref="I126:N126" si="11">SUM(I131,I136)</f>
        <v>8</v>
      </c>
      <c r="J126" s="63">
        <f t="shared" si="11"/>
        <v>77850</v>
      </c>
      <c r="K126" s="64">
        <f t="shared" si="11"/>
        <v>0</v>
      </c>
      <c r="L126" s="65">
        <f t="shared" si="11"/>
        <v>0</v>
      </c>
      <c r="M126" s="66">
        <f t="shared" si="11"/>
        <v>10000</v>
      </c>
      <c r="N126" s="67">
        <f t="shared" si="11"/>
        <v>374000</v>
      </c>
      <c r="O126" s="68">
        <f>SUM(O131,O136)</f>
        <v>461850</v>
      </c>
    </row>
    <row r="127" spans="1:15">
      <c r="A127" s="21"/>
      <c r="B127" s="21"/>
      <c r="C127" s="21"/>
      <c r="D127" s="21"/>
      <c r="E127" s="21"/>
      <c r="F127" s="23"/>
      <c r="G127" s="23"/>
      <c r="H127" s="45" t="s">
        <v>16</v>
      </c>
      <c r="I127" s="57"/>
      <c r="J127" s="63">
        <f>SUM(J132,J137)</f>
        <v>0</v>
      </c>
      <c r="K127" s="64">
        <f>SUM(K132,K137)</f>
        <v>5000</v>
      </c>
      <c r="L127" s="65">
        <f>SUM(L132,L137)</f>
        <v>0</v>
      </c>
      <c r="M127" s="66">
        <f>SUM(M132,M137)</f>
        <v>0</v>
      </c>
      <c r="N127" s="67">
        <f>SUM(N132,N137)</f>
        <v>0</v>
      </c>
      <c r="O127" s="68">
        <f>SUM(O132,O137)</f>
        <v>5000</v>
      </c>
    </row>
    <row r="128" spans="1:15">
      <c r="A128" s="21"/>
      <c r="B128" s="21"/>
      <c r="C128" s="21"/>
      <c r="D128" s="21"/>
      <c r="E128" s="21"/>
      <c r="F128" s="23"/>
      <c r="G128" s="23"/>
      <c r="H128" s="45" t="s">
        <v>17</v>
      </c>
      <c r="I128" s="57"/>
      <c r="J128" s="63"/>
      <c r="K128" s="64"/>
      <c r="L128" s="65"/>
      <c r="M128" s="66"/>
      <c r="N128" s="67"/>
      <c r="O128" s="68"/>
    </row>
    <row r="129" spans="1:15">
      <c r="A129" s="21"/>
      <c r="B129" s="21"/>
      <c r="C129" s="21"/>
      <c r="D129" s="21"/>
      <c r="E129" s="21"/>
      <c r="F129" s="23"/>
      <c r="G129" s="23"/>
      <c r="H129" s="45" t="s">
        <v>18</v>
      </c>
      <c r="I129" s="57"/>
      <c r="J129" s="63"/>
      <c r="K129" s="64"/>
      <c r="L129" s="65"/>
      <c r="M129" s="66"/>
      <c r="N129" s="67"/>
      <c r="O129" s="68"/>
    </row>
    <row r="130" spans="1:15">
      <c r="A130" s="21"/>
      <c r="B130" s="21"/>
      <c r="C130" s="21">
        <v>75636</v>
      </c>
      <c r="D130" s="21">
        <v>1040</v>
      </c>
      <c r="E130" s="60"/>
      <c r="F130" s="62"/>
      <c r="G130" s="62" t="s">
        <v>39</v>
      </c>
      <c r="H130" s="45" t="s">
        <v>14</v>
      </c>
      <c r="I130" s="57">
        <f>SUM(I131:I132)</f>
        <v>8</v>
      </c>
      <c r="J130" s="63">
        <f>J131+J132</f>
        <v>77850</v>
      </c>
      <c r="K130" s="64">
        <f>K131+K132</f>
        <v>5000</v>
      </c>
      <c r="L130" s="65">
        <f>L131+L132</f>
        <v>0</v>
      </c>
      <c r="M130" s="66">
        <f>M131+M132</f>
        <v>10000</v>
      </c>
      <c r="N130" s="67">
        <f>N131+N132</f>
        <v>174000</v>
      </c>
      <c r="O130" s="68">
        <f>SUM(J130:N130)</f>
        <v>266850</v>
      </c>
    </row>
    <row r="131" spans="1:15">
      <c r="A131" s="21"/>
      <c r="B131" s="21"/>
      <c r="C131" s="21"/>
      <c r="D131" s="21"/>
      <c r="E131" s="21"/>
      <c r="F131" s="23"/>
      <c r="G131" s="23"/>
      <c r="H131" s="45" t="s">
        <v>15</v>
      </c>
      <c r="I131" s="57">
        <v>8</v>
      </c>
      <c r="J131" s="63">
        <v>77850</v>
      </c>
      <c r="K131" s="64">
        <v>0</v>
      </c>
      <c r="L131" s="65">
        <v>0</v>
      </c>
      <c r="M131" s="66">
        <v>10000</v>
      </c>
      <c r="N131" s="67">
        <v>174000</v>
      </c>
      <c r="O131" s="68">
        <f>SUM(J131:N131)</f>
        <v>261850</v>
      </c>
    </row>
    <row r="132" spans="1:15">
      <c r="A132" s="21"/>
      <c r="B132" s="21"/>
      <c r="C132" s="21"/>
      <c r="D132" s="21"/>
      <c r="E132" s="21"/>
      <c r="F132" s="23"/>
      <c r="G132" s="23"/>
      <c r="H132" s="45" t="s">
        <v>16</v>
      </c>
      <c r="I132" s="57"/>
      <c r="J132" s="63">
        <v>0</v>
      </c>
      <c r="K132" s="64">
        <v>5000</v>
      </c>
      <c r="L132" s="65">
        <v>0</v>
      </c>
      <c r="M132" s="66">
        <v>0</v>
      </c>
      <c r="N132" s="67">
        <v>0</v>
      </c>
      <c r="O132" s="68">
        <f>SUM(J132:N132)</f>
        <v>5000</v>
      </c>
    </row>
    <row r="133" spans="1:15">
      <c r="A133" s="21"/>
      <c r="B133" s="21"/>
      <c r="C133" s="21"/>
      <c r="D133" s="21"/>
      <c r="E133" s="21"/>
      <c r="F133" s="23"/>
      <c r="G133" s="23"/>
      <c r="H133" s="45" t="s">
        <v>17</v>
      </c>
      <c r="I133" s="57"/>
      <c r="J133" s="63"/>
      <c r="K133" s="64"/>
      <c r="L133" s="65"/>
      <c r="M133" s="66"/>
      <c r="N133" s="67"/>
      <c r="O133" s="68"/>
    </row>
    <row r="134" spans="1:15">
      <c r="A134" s="21"/>
      <c r="B134" s="21"/>
      <c r="C134" s="21"/>
      <c r="D134" s="21"/>
      <c r="E134" s="21"/>
      <c r="F134" s="23"/>
      <c r="G134" s="23"/>
      <c r="H134" s="45" t="s">
        <v>18</v>
      </c>
      <c r="I134" s="57"/>
      <c r="J134" s="63"/>
      <c r="K134" s="64"/>
      <c r="L134" s="65"/>
      <c r="M134" s="66"/>
      <c r="N134" s="67"/>
      <c r="O134" s="68"/>
    </row>
    <row r="135" spans="1:15">
      <c r="A135" s="21"/>
      <c r="B135" s="21"/>
      <c r="C135" s="21">
        <v>75637</v>
      </c>
      <c r="D135" s="21"/>
      <c r="E135" s="60"/>
      <c r="F135" s="62"/>
      <c r="G135" s="62" t="s">
        <v>40</v>
      </c>
      <c r="H135" s="45" t="s">
        <v>14</v>
      </c>
      <c r="I135" s="57">
        <f>SUM(I136:I137)</f>
        <v>0</v>
      </c>
      <c r="J135" s="63">
        <f>J136+J137</f>
        <v>0</v>
      </c>
      <c r="K135" s="64">
        <f>K136+K137</f>
        <v>0</v>
      </c>
      <c r="L135" s="65">
        <f>L136+L137</f>
        <v>0</v>
      </c>
      <c r="M135" s="66">
        <f>M136+M137</f>
        <v>0</v>
      </c>
      <c r="N135" s="67">
        <f>N136+N137</f>
        <v>200000</v>
      </c>
      <c r="O135" s="68">
        <f>SUM(J135:N135)</f>
        <v>200000</v>
      </c>
    </row>
    <row r="136" spans="1:15">
      <c r="A136" s="21"/>
      <c r="B136" s="21"/>
      <c r="C136" s="21"/>
      <c r="D136" s="21"/>
      <c r="E136" s="21"/>
      <c r="F136" s="23"/>
      <c r="G136" s="23"/>
      <c r="H136" s="45" t="s">
        <v>15</v>
      </c>
      <c r="I136" s="57"/>
      <c r="J136" s="63">
        <v>0</v>
      </c>
      <c r="K136" s="64">
        <v>0</v>
      </c>
      <c r="L136" s="65">
        <v>0</v>
      </c>
      <c r="M136" s="66">
        <v>0</v>
      </c>
      <c r="N136" s="67">
        <v>200000</v>
      </c>
      <c r="O136" s="68">
        <f>SUM(J136:N136)</f>
        <v>200000</v>
      </c>
    </row>
    <row r="137" spans="1:15">
      <c r="A137" s="21"/>
      <c r="B137" s="21"/>
      <c r="C137" s="21"/>
      <c r="D137" s="21"/>
      <c r="E137" s="21"/>
      <c r="F137" s="23"/>
      <c r="G137" s="23"/>
      <c r="H137" s="45" t="s">
        <v>16</v>
      </c>
      <c r="I137" s="57"/>
      <c r="J137" s="63">
        <v>0</v>
      </c>
      <c r="K137" s="64">
        <v>0</v>
      </c>
      <c r="L137" s="65">
        <v>0</v>
      </c>
      <c r="M137" s="66">
        <v>0</v>
      </c>
      <c r="N137" s="67">
        <v>0</v>
      </c>
      <c r="O137" s="68">
        <f>SUM(J137:N137)</f>
        <v>0</v>
      </c>
    </row>
    <row r="138" spans="1:15">
      <c r="A138" s="21"/>
      <c r="B138" s="21"/>
      <c r="C138" s="21"/>
      <c r="D138" s="21"/>
      <c r="E138" s="21"/>
      <c r="F138" s="23"/>
      <c r="G138" s="23"/>
      <c r="H138" s="45" t="s">
        <v>17</v>
      </c>
      <c r="I138" s="57"/>
      <c r="J138" s="63"/>
      <c r="K138" s="64"/>
      <c r="L138" s="65"/>
      <c r="M138" s="66"/>
      <c r="N138" s="67"/>
      <c r="O138" s="68"/>
    </row>
    <row r="139" spans="1:15">
      <c r="A139" s="21"/>
      <c r="B139" s="21"/>
      <c r="C139" s="21"/>
      <c r="D139" s="21"/>
      <c r="E139" s="21"/>
      <c r="F139" s="23"/>
      <c r="G139" s="23"/>
      <c r="H139" s="45" t="s">
        <v>18</v>
      </c>
      <c r="I139" s="57"/>
      <c r="J139" s="63"/>
      <c r="K139" s="64"/>
      <c r="L139" s="65"/>
      <c r="M139" s="66"/>
      <c r="N139" s="67"/>
      <c r="O139" s="68"/>
    </row>
    <row r="140" spans="1:15">
      <c r="A140" s="21"/>
      <c r="B140" s="21">
        <v>850</v>
      </c>
      <c r="C140" s="21"/>
      <c r="D140" s="21"/>
      <c r="E140" s="60"/>
      <c r="F140" s="94" t="s">
        <v>41</v>
      </c>
      <c r="G140" s="94"/>
      <c r="H140" s="45" t="s">
        <v>14</v>
      </c>
      <c r="I140" s="57">
        <f>SUM(I141:I142)</f>
        <v>18</v>
      </c>
      <c r="J140" s="63">
        <f>J141+J142</f>
        <v>146165</v>
      </c>
      <c r="K140" s="64">
        <f>K141+K142</f>
        <v>140000</v>
      </c>
      <c r="L140" s="65">
        <f>L141+L142</f>
        <v>25000</v>
      </c>
      <c r="M140" s="66">
        <f>M141+M142</f>
        <v>160000</v>
      </c>
      <c r="N140" s="67">
        <f>N141+N142</f>
        <v>217540</v>
      </c>
      <c r="O140" s="68">
        <f>SUM(O145)</f>
        <v>688705</v>
      </c>
    </row>
    <row r="141" spans="1:15">
      <c r="A141" s="21"/>
      <c r="B141" s="21"/>
      <c r="C141" s="21"/>
      <c r="D141" s="21"/>
      <c r="E141" s="21"/>
      <c r="F141" s="23"/>
      <c r="G141" s="23"/>
      <c r="H141" s="45" t="s">
        <v>15</v>
      </c>
      <c r="I141" s="57">
        <f t="shared" ref="I141:N141" si="12">SUM(I146)</f>
        <v>18</v>
      </c>
      <c r="J141" s="63">
        <f t="shared" si="12"/>
        <v>146165</v>
      </c>
      <c r="K141" s="64">
        <f t="shared" si="12"/>
        <v>86000</v>
      </c>
      <c r="L141" s="65">
        <f t="shared" si="12"/>
        <v>17000</v>
      </c>
      <c r="M141" s="66">
        <f t="shared" si="12"/>
        <v>160000</v>
      </c>
      <c r="N141" s="67">
        <f t="shared" si="12"/>
        <v>168155</v>
      </c>
      <c r="O141" s="68">
        <f>SUM(O146)</f>
        <v>577320</v>
      </c>
    </row>
    <row r="142" spans="1:15">
      <c r="A142" s="21"/>
      <c r="B142" s="21"/>
      <c r="C142" s="21"/>
      <c r="D142" s="21"/>
      <c r="E142" s="21"/>
      <c r="F142" s="23"/>
      <c r="G142" s="23"/>
      <c r="H142" s="45" t="s">
        <v>16</v>
      </c>
      <c r="I142" s="57"/>
      <c r="J142" s="63">
        <f>SUM(J147)</f>
        <v>0</v>
      </c>
      <c r="K142" s="64">
        <f>SUM(K147)</f>
        <v>54000</v>
      </c>
      <c r="L142" s="65">
        <f>SUM(L147)</f>
        <v>8000</v>
      </c>
      <c r="M142" s="66">
        <f>SUM(M147)</f>
        <v>0</v>
      </c>
      <c r="N142" s="67">
        <f>SUM(N147)</f>
        <v>49385</v>
      </c>
      <c r="O142" s="68">
        <f>SUM(O147)</f>
        <v>111385</v>
      </c>
    </row>
    <row r="143" spans="1:15">
      <c r="A143" s="21"/>
      <c r="B143" s="21"/>
      <c r="C143" s="21"/>
      <c r="D143" s="21"/>
      <c r="E143" s="21"/>
      <c r="F143" s="23"/>
      <c r="G143" s="23"/>
      <c r="H143" s="45" t="s">
        <v>17</v>
      </c>
      <c r="I143" s="57"/>
      <c r="J143" s="63"/>
      <c r="K143" s="64"/>
      <c r="L143" s="65"/>
      <c r="M143" s="66"/>
      <c r="N143" s="67"/>
      <c r="O143" s="68"/>
    </row>
    <row r="144" spans="1:15">
      <c r="A144" s="21"/>
      <c r="B144" s="21"/>
      <c r="C144" s="21"/>
      <c r="D144" s="21"/>
      <c r="E144" s="21"/>
      <c r="F144" s="23"/>
      <c r="G144" s="23"/>
      <c r="H144" s="45" t="s">
        <v>18</v>
      </c>
      <c r="I144" s="57"/>
      <c r="J144" s="63"/>
      <c r="K144" s="64"/>
      <c r="L144" s="65"/>
      <c r="M144" s="66"/>
      <c r="N144" s="67"/>
      <c r="O144" s="68"/>
    </row>
    <row r="145" spans="1:15">
      <c r="A145" s="21"/>
      <c r="B145" s="21"/>
      <c r="C145" s="21">
        <v>85028</v>
      </c>
      <c r="D145" s="21">
        <v>820</v>
      </c>
      <c r="E145" s="60"/>
      <c r="F145" s="62"/>
      <c r="G145" s="62" t="s">
        <v>42</v>
      </c>
      <c r="H145" s="45" t="s">
        <v>14</v>
      </c>
      <c r="I145" s="57">
        <f>SUM(I146:I147)</f>
        <v>18</v>
      </c>
      <c r="J145" s="63">
        <f>J146+J147</f>
        <v>146165</v>
      </c>
      <c r="K145" s="64">
        <f>K146+K147</f>
        <v>140000</v>
      </c>
      <c r="L145" s="65">
        <f>L146+L147</f>
        <v>25000</v>
      </c>
      <c r="M145" s="66">
        <f>M146+M147</f>
        <v>160000</v>
      </c>
      <c r="N145" s="67">
        <f>N146+N147</f>
        <v>217540</v>
      </c>
      <c r="O145" s="68">
        <f>SUM(J145:N145)</f>
        <v>688705</v>
      </c>
    </row>
    <row r="146" spans="1:15">
      <c r="A146" s="21"/>
      <c r="B146" s="21"/>
      <c r="C146" s="21"/>
      <c r="D146" s="21"/>
      <c r="E146" s="21"/>
      <c r="F146" s="23"/>
      <c r="G146" s="23"/>
      <c r="H146" s="45" t="s">
        <v>15</v>
      </c>
      <c r="I146" s="57">
        <v>18</v>
      </c>
      <c r="J146" s="63">
        <v>146165</v>
      </c>
      <c r="K146" s="64">
        <v>86000</v>
      </c>
      <c r="L146" s="65">
        <v>17000</v>
      </c>
      <c r="M146" s="66">
        <v>160000</v>
      </c>
      <c r="N146" s="67">
        <v>168155</v>
      </c>
      <c r="O146" s="68">
        <f>SUM(J146:N146)</f>
        <v>577320</v>
      </c>
    </row>
    <row r="147" spans="1:15">
      <c r="A147" s="21"/>
      <c r="B147" s="21"/>
      <c r="C147" s="21"/>
      <c r="D147" s="21"/>
      <c r="E147" s="21"/>
      <c r="F147" s="23"/>
      <c r="G147" s="23"/>
      <c r="H147" s="45" t="s">
        <v>16</v>
      </c>
      <c r="I147" s="57"/>
      <c r="J147" s="63">
        <v>0</v>
      </c>
      <c r="K147" s="64">
        <v>54000</v>
      </c>
      <c r="L147" s="65">
        <v>8000</v>
      </c>
      <c r="M147" s="66">
        <v>0</v>
      </c>
      <c r="N147" s="67">
        <v>49385</v>
      </c>
      <c r="O147" s="68">
        <f>SUM(J147:N147)</f>
        <v>111385</v>
      </c>
    </row>
    <row r="148" spans="1:15">
      <c r="A148" s="21"/>
      <c r="B148" s="21"/>
      <c r="C148" s="21"/>
      <c r="D148" s="21"/>
      <c r="E148" s="21"/>
      <c r="F148" s="23"/>
      <c r="G148" s="23"/>
      <c r="H148" s="45" t="s">
        <v>17</v>
      </c>
      <c r="I148" s="57"/>
      <c r="J148" s="63"/>
      <c r="K148" s="64"/>
      <c r="L148" s="65"/>
      <c r="M148" s="66"/>
      <c r="N148" s="67"/>
      <c r="O148" s="68"/>
    </row>
    <row r="149" spans="1:15">
      <c r="A149" s="21"/>
      <c r="B149" s="21"/>
      <c r="C149" s="21"/>
      <c r="D149" s="21"/>
      <c r="E149" s="21"/>
      <c r="F149" s="23"/>
      <c r="G149" s="23"/>
      <c r="H149" s="45" t="s">
        <v>18</v>
      </c>
      <c r="I149" s="57"/>
      <c r="J149" s="63"/>
      <c r="K149" s="64"/>
      <c r="L149" s="65"/>
      <c r="M149" s="66"/>
      <c r="N149" s="67"/>
      <c r="O149" s="68"/>
    </row>
    <row r="150" spans="1:15">
      <c r="A150" s="21"/>
      <c r="B150" s="21">
        <v>920</v>
      </c>
      <c r="C150" s="21"/>
      <c r="D150" s="21"/>
      <c r="E150" s="60"/>
      <c r="F150" s="94" t="s">
        <v>43</v>
      </c>
      <c r="G150" s="94"/>
      <c r="H150" s="45" t="s">
        <v>14</v>
      </c>
      <c r="I150" s="57">
        <f>SUM(I151:I152)</f>
        <v>538</v>
      </c>
      <c r="J150" s="63">
        <f>J151+J152</f>
        <v>5132431</v>
      </c>
      <c r="K150" s="64">
        <f>K151+K152</f>
        <v>448151</v>
      </c>
      <c r="L150" s="65">
        <f>L151+L152</f>
        <v>83000</v>
      </c>
      <c r="M150" s="66">
        <f>M151+M152</f>
        <v>170000</v>
      </c>
      <c r="N150" s="67">
        <f>N151+N152</f>
        <v>325000</v>
      </c>
      <c r="O150" s="68">
        <f>SUM(O155,O160,O165,O170)</f>
        <v>6158582</v>
      </c>
    </row>
    <row r="151" spans="1:15">
      <c r="A151" s="21"/>
      <c r="B151" s="21"/>
      <c r="C151" s="21"/>
      <c r="D151" s="21"/>
      <c r="E151" s="21"/>
      <c r="F151" s="23"/>
      <c r="G151" s="23"/>
      <c r="H151" s="45" t="s">
        <v>15</v>
      </c>
      <c r="I151" s="57">
        <f t="shared" ref="I151:N151" si="13">SUM(I156,I161,I166,I171)</f>
        <v>538</v>
      </c>
      <c r="J151" s="63">
        <f t="shared" si="13"/>
        <v>5122431</v>
      </c>
      <c r="K151" s="64">
        <f t="shared" si="13"/>
        <v>398151</v>
      </c>
      <c r="L151" s="65">
        <f t="shared" si="13"/>
        <v>39000</v>
      </c>
      <c r="M151" s="66">
        <f t="shared" si="13"/>
        <v>130000</v>
      </c>
      <c r="N151" s="67">
        <f t="shared" si="13"/>
        <v>325000</v>
      </c>
      <c r="O151" s="68">
        <f>SUM(O156,O161,O166,O171)</f>
        <v>6014582</v>
      </c>
    </row>
    <row r="152" spans="1:15">
      <c r="A152" s="21"/>
      <c r="B152" s="21"/>
      <c r="C152" s="21"/>
      <c r="D152" s="21"/>
      <c r="E152" s="21"/>
      <c r="F152" s="23"/>
      <c r="G152" s="23"/>
      <c r="H152" s="45" t="s">
        <v>16</v>
      </c>
      <c r="I152" s="57"/>
      <c r="J152" s="63">
        <f>SUM(J157,J162,J167,J172)</f>
        <v>10000</v>
      </c>
      <c r="K152" s="64">
        <f>SUM(K157,K162,K167,K172)</f>
        <v>50000</v>
      </c>
      <c r="L152" s="65">
        <f>SUM(L157,L162,L167,L172)</f>
        <v>44000</v>
      </c>
      <c r="M152" s="66">
        <f>SUM(M157,M162,M167,M172)</f>
        <v>40000</v>
      </c>
      <c r="N152" s="67">
        <f>SUM(N157,N162,N167,N172)</f>
        <v>0</v>
      </c>
      <c r="O152" s="68">
        <f>SUM(O157,O162,O167,O172)</f>
        <v>144000</v>
      </c>
    </row>
    <row r="153" spans="1:15">
      <c r="A153" s="21"/>
      <c r="B153" s="21"/>
      <c r="C153" s="21"/>
      <c r="D153" s="21"/>
      <c r="E153" s="21"/>
      <c r="F153" s="23"/>
      <c r="G153" s="23"/>
      <c r="H153" s="45" t="s">
        <v>17</v>
      </c>
      <c r="I153" s="57"/>
      <c r="J153" s="63"/>
      <c r="K153" s="64"/>
      <c r="L153" s="65"/>
      <c r="M153" s="66"/>
      <c r="N153" s="67"/>
      <c r="O153" s="68"/>
    </row>
    <row r="154" spans="1:15">
      <c r="A154" s="21"/>
      <c r="B154" s="21"/>
      <c r="C154" s="21"/>
      <c r="D154" s="21"/>
      <c r="E154" s="21"/>
      <c r="F154" s="23"/>
      <c r="G154" s="23"/>
      <c r="H154" s="45" t="s">
        <v>18</v>
      </c>
      <c r="I154" s="57"/>
      <c r="J154" s="63"/>
      <c r="K154" s="64"/>
      <c r="L154" s="65"/>
      <c r="M154" s="66"/>
      <c r="N154" s="67"/>
      <c r="O154" s="68"/>
    </row>
    <row r="155" spans="1:15">
      <c r="A155" s="21"/>
      <c r="B155" s="21"/>
      <c r="C155" s="21">
        <v>92140</v>
      </c>
      <c r="D155" s="21">
        <v>980</v>
      </c>
      <c r="E155" s="60"/>
      <c r="F155" s="62"/>
      <c r="G155" s="62" t="s">
        <v>21</v>
      </c>
      <c r="H155" s="45" t="s">
        <v>14</v>
      </c>
      <c r="I155" s="57">
        <f>SUM(I156:I157)</f>
        <v>7</v>
      </c>
      <c r="J155" s="63">
        <f>J156+J157</f>
        <v>71346</v>
      </c>
      <c r="K155" s="64">
        <f>K156+K157</f>
        <v>2000</v>
      </c>
      <c r="L155" s="65">
        <f>L156+L157</f>
        <v>0</v>
      </c>
      <c r="M155" s="66">
        <f>M156+M157</f>
        <v>25000</v>
      </c>
      <c r="N155" s="67">
        <f>N156+N157</f>
        <v>0</v>
      </c>
      <c r="O155" s="68">
        <f>SUM(J155:N155)</f>
        <v>98346</v>
      </c>
    </row>
    <row r="156" spans="1:15">
      <c r="A156" s="21"/>
      <c r="B156" s="21"/>
      <c r="C156" s="21"/>
      <c r="D156" s="21"/>
      <c r="E156" s="21"/>
      <c r="F156" s="23"/>
      <c r="G156" s="23"/>
      <c r="H156" s="45" t="s">
        <v>15</v>
      </c>
      <c r="I156" s="57">
        <v>7</v>
      </c>
      <c r="J156" s="63">
        <v>71346</v>
      </c>
      <c r="K156" s="64">
        <v>2000</v>
      </c>
      <c r="L156" s="65">
        <v>0</v>
      </c>
      <c r="M156" s="66">
        <v>20000</v>
      </c>
      <c r="N156" s="67">
        <v>0</v>
      </c>
      <c r="O156" s="68">
        <f>SUM(J156:N156)</f>
        <v>93346</v>
      </c>
    </row>
    <row r="157" spans="1:15">
      <c r="A157" s="21"/>
      <c r="B157" s="21"/>
      <c r="C157" s="21"/>
      <c r="D157" s="21"/>
      <c r="E157" s="21"/>
      <c r="F157" s="23"/>
      <c r="G157" s="23"/>
      <c r="H157" s="45" t="s">
        <v>16</v>
      </c>
      <c r="I157" s="57"/>
      <c r="J157" s="63">
        <v>0</v>
      </c>
      <c r="K157" s="64">
        <v>0</v>
      </c>
      <c r="L157" s="65">
        <v>0</v>
      </c>
      <c r="M157" s="66">
        <v>5000</v>
      </c>
      <c r="N157" s="67">
        <v>0</v>
      </c>
      <c r="O157" s="68">
        <f>SUM(J157:N157)</f>
        <v>5000</v>
      </c>
    </row>
    <row r="158" spans="1:15">
      <c r="A158" s="21"/>
      <c r="B158" s="21"/>
      <c r="C158" s="21"/>
      <c r="D158" s="21"/>
      <c r="E158" s="21"/>
      <c r="F158" s="23"/>
      <c r="G158" s="23"/>
      <c r="H158" s="45" t="s">
        <v>17</v>
      </c>
      <c r="I158" s="57"/>
      <c r="J158" s="63"/>
      <c r="K158" s="64"/>
      <c r="L158" s="65"/>
      <c r="M158" s="66"/>
      <c r="N158" s="67"/>
      <c r="O158" s="68"/>
    </row>
    <row r="159" spans="1:15">
      <c r="A159" s="21"/>
      <c r="B159" s="21"/>
      <c r="C159" s="21"/>
      <c r="D159" s="21"/>
      <c r="E159" s="21"/>
      <c r="F159" s="23"/>
      <c r="G159" s="23"/>
      <c r="H159" s="45" t="s">
        <v>18</v>
      </c>
      <c r="I159" s="57"/>
      <c r="J159" s="63"/>
      <c r="K159" s="64"/>
      <c r="L159" s="65"/>
      <c r="M159" s="66"/>
      <c r="N159" s="67"/>
      <c r="O159" s="68"/>
    </row>
    <row r="160" spans="1:15">
      <c r="A160" s="21"/>
      <c r="B160" s="21"/>
      <c r="C160" s="21">
        <v>92750</v>
      </c>
      <c r="D160" s="21">
        <v>911</v>
      </c>
      <c r="E160" s="60"/>
      <c r="F160" s="62"/>
      <c r="G160" s="62" t="s">
        <v>44</v>
      </c>
      <c r="H160" s="45" t="s">
        <v>14</v>
      </c>
      <c r="I160" s="57">
        <f>SUM(I161:I162)</f>
        <v>27</v>
      </c>
      <c r="J160" s="63">
        <f>J161+J162</f>
        <v>229452</v>
      </c>
      <c r="K160" s="64">
        <f>K161+K162</f>
        <v>70000</v>
      </c>
      <c r="L160" s="65">
        <f>L161+L162</f>
        <v>17000</v>
      </c>
      <c r="M160" s="66">
        <f>M161+M162</f>
        <v>0</v>
      </c>
      <c r="N160" s="67">
        <f>N161+N162</f>
        <v>0</v>
      </c>
      <c r="O160" s="68">
        <f>SUM(J160:N160)</f>
        <v>316452</v>
      </c>
    </row>
    <row r="161" spans="1:15">
      <c r="A161" s="21"/>
      <c r="B161" s="21"/>
      <c r="C161" s="21"/>
      <c r="D161" s="21"/>
      <c r="E161" s="21"/>
      <c r="F161" s="23"/>
      <c r="G161" s="23"/>
      <c r="H161" s="45" t="s">
        <v>15</v>
      </c>
      <c r="I161" s="57">
        <v>27</v>
      </c>
      <c r="J161" s="63">
        <v>229452</v>
      </c>
      <c r="K161" s="64">
        <v>50000</v>
      </c>
      <c r="L161" s="65">
        <v>7000</v>
      </c>
      <c r="M161" s="66">
        <v>0</v>
      </c>
      <c r="N161" s="67">
        <v>0</v>
      </c>
      <c r="O161" s="68">
        <f>SUM(J161:N161)</f>
        <v>286452</v>
      </c>
    </row>
    <row r="162" spans="1:15">
      <c r="A162" s="21"/>
      <c r="B162" s="21"/>
      <c r="C162" s="21"/>
      <c r="D162" s="21"/>
      <c r="E162" s="21"/>
      <c r="F162" s="23"/>
      <c r="G162" s="23"/>
      <c r="H162" s="45" t="s">
        <v>16</v>
      </c>
      <c r="I162" s="57"/>
      <c r="J162" s="63">
        <v>0</v>
      </c>
      <c r="K162" s="64">
        <v>20000</v>
      </c>
      <c r="L162" s="65">
        <v>10000</v>
      </c>
      <c r="M162" s="66">
        <v>0</v>
      </c>
      <c r="N162" s="67">
        <v>0</v>
      </c>
      <c r="O162" s="68">
        <f>SUM(J162:N162)</f>
        <v>30000</v>
      </c>
    </row>
    <row r="163" spans="1:15">
      <c r="A163" s="21"/>
      <c r="B163" s="21"/>
      <c r="C163" s="21"/>
      <c r="D163" s="21"/>
      <c r="E163" s="21"/>
      <c r="F163" s="23"/>
      <c r="G163" s="23"/>
      <c r="H163" s="45" t="s">
        <v>17</v>
      </c>
      <c r="I163" s="57"/>
      <c r="J163" s="63"/>
      <c r="K163" s="64"/>
      <c r="L163" s="65"/>
      <c r="M163" s="66"/>
      <c r="N163" s="67"/>
      <c r="O163" s="68"/>
    </row>
    <row r="164" spans="1:15">
      <c r="A164" s="21"/>
      <c r="B164" s="21"/>
      <c r="C164" s="21"/>
      <c r="D164" s="21"/>
      <c r="E164" s="21"/>
      <c r="F164" s="23"/>
      <c r="G164" s="23"/>
      <c r="H164" s="45" t="s">
        <v>18</v>
      </c>
      <c r="I164" s="57"/>
      <c r="J164" s="63"/>
      <c r="K164" s="64"/>
      <c r="L164" s="65"/>
      <c r="M164" s="66"/>
      <c r="N164" s="67"/>
      <c r="O164" s="68"/>
    </row>
    <row r="165" spans="1:15">
      <c r="A165" s="21"/>
      <c r="B165" s="21"/>
      <c r="C165" s="21">
        <v>93810</v>
      </c>
      <c r="D165" s="21">
        <v>912</v>
      </c>
      <c r="E165" s="60"/>
      <c r="F165" s="62"/>
      <c r="G165" s="62" t="s">
        <v>45</v>
      </c>
      <c r="H165" s="45" t="s">
        <v>14</v>
      </c>
      <c r="I165" s="57">
        <f>SUM(I166:I167)</f>
        <v>404</v>
      </c>
      <c r="J165" s="63">
        <f>J166+J167</f>
        <v>3846155</v>
      </c>
      <c r="K165" s="64">
        <f>K166+K167</f>
        <v>293849</v>
      </c>
      <c r="L165" s="65">
        <f>L166+L167</f>
        <v>46000</v>
      </c>
      <c r="M165" s="66">
        <f>M166+M167</f>
        <v>40000</v>
      </c>
      <c r="N165" s="67">
        <f>N166+N167</f>
        <v>100000</v>
      </c>
      <c r="O165" s="68">
        <f>SUM(J165:N165)</f>
        <v>4326004</v>
      </c>
    </row>
    <row r="166" spans="1:15">
      <c r="A166" s="21"/>
      <c r="B166" s="21"/>
      <c r="C166" s="21"/>
      <c r="D166" s="21"/>
      <c r="E166" s="21"/>
      <c r="F166" s="23"/>
      <c r="G166" s="23"/>
      <c r="H166" s="45" t="s">
        <v>15</v>
      </c>
      <c r="I166" s="57">
        <v>404</v>
      </c>
      <c r="J166" s="63">
        <v>3836155</v>
      </c>
      <c r="K166" s="64">
        <v>273849</v>
      </c>
      <c r="L166" s="65">
        <v>22000</v>
      </c>
      <c r="M166" s="66">
        <v>20000</v>
      </c>
      <c r="N166" s="67">
        <v>100000</v>
      </c>
      <c r="O166" s="68">
        <f>SUM(J166:N166)</f>
        <v>4252004</v>
      </c>
    </row>
    <row r="167" spans="1:15">
      <c r="A167" s="21"/>
      <c r="B167" s="21"/>
      <c r="C167" s="21"/>
      <c r="D167" s="21"/>
      <c r="E167" s="21"/>
      <c r="F167" s="23"/>
      <c r="G167" s="23"/>
      <c r="H167" s="45" t="s">
        <v>16</v>
      </c>
      <c r="I167" s="57"/>
      <c r="J167" s="63">
        <v>10000</v>
      </c>
      <c r="K167" s="64">
        <v>20000</v>
      </c>
      <c r="L167" s="65">
        <v>24000</v>
      </c>
      <c r="M167" s="66">
        <v>20000</v>
      </c>
      <c r="N167" s="67">
        <v>0</v>
      </c>
      <c r="O167" s="68">
        <f>SUM(J167:N167)</f>
        <v>74000</v>
      </c>
    </row>
    <row r="168" spans="1:15">
      <c r="A168" s="21"/>
      <c r="B168" s="21"/>
      <c r="C168" s="21"/>
      <c r="D168" s="21"/>
      <c r="E168" s="21"/>
      <c r="F168" s="23"/>
      <c r="G168" s="23"/>
      <c r="H168" s="45" t="s">
        <v>17</v>
      </c>
      <c r="I168" s="57"/>
      <c r="J168" s="63"/>
      <c r="K168" s="64"/>
      <c r="L168" s="65"/>
      <c r="M168" s="66"/>
      <c r="N168" s="67"/>
      <c r="O168" s="68"/>
    </row>
    <row r="169" spans="1:15">
      <c r="A169" s="21"/>
      <c r="B169" s="21"/>
      <c r="C169" s="21"/>
      <c r="D169" s="21"/>
      <c r="E169" s="21"/>
      <c r="F169" s="23"/>
      <c r="G169" s="23"/>
      <c r="H169" s="45" t="s">
        <v>18</v>
      </c>
      <c r="I169" s="57"/>
      <c r="J169" s="63"/>
      <c r="K169" s="64"/>
      <c r="L169" s="65"/>
      <c r="M169" s="66"/>
      <c r="N169" s="67"/>
      <c r="O169" s="68"/>
    </row>
    <row r="170" spans="1:15">
      <c r="A170" s="21"/>
      <c r="B170" s="21"/>
      <c r="C170" s="21">
        <v>95010</v>
      </c>
      <c r="D170" s="21">
        <v>922</v>
      </c>
      <c r="E170" s="60"/>
      <c r="F170" s="62"/>
      <c r="G170" s="62" t="s">
        <v>46</v>
      </c>
      <c r="H170" s="45" t="s">
        <v>14</v>
      </c>
      <c r="I170" s="57">
        <f>SUM(I171:I172)</f>
        <v>100</v>
      </c>
      <c r="J170" s="63">
        <f>J171+J172</f>
        <v>985478</v>
      </c>
      <c r="K170" s="64">
        <f>K171+K172</f>
        <v>82302</v>
      </c>
      <c r="L170" s="65">
        <f>L171+L172</f>
        <v>20000</v>
      </c>
      <c r="M170" s="66">
        <f>M171+M172</f>
        <v>105000</v>
      </c>
      <c r="N170" s="67">
        <f>N171+N172</f>
        <v>225000</v>
      </c>
      <c r="O170" s="68">
        <f>SUM(J170:N170)</f>
        <v>1417780</v>
      </c>
    </row>
    <row r="171" spans="1:15">
      <c r="A171" s="21"/>
      <c r="B171" s="21"/>
      <c r="C171" s="21"/>
      <c r="D171" s="21"/>
      <c r="E171" s="21"/>
      <c r="F171" s="23"/>
      <c r="G171" s="23"/>
      <c r="H171" s="45" t="s">
        <v>15</v>
      </c>
      <c r="I171" s="57">
        <v>100</v>
      </c>
      <c r="J171" s="63">
        <v>985478</v>
      </c>
      <c r="K171" s="64">
        <v>72302</v>
      </c>
      <c r="L171" s="65">
        <v>10000</v>
      </c>
      <c r="M171" s="66">
        <v>90000</v>
      </c>
      <c r="N171" s="67">
        <v>225000</v>
      </c>
      <c r="O171" s="68">
        <f>SUM(J171:N171)</f>
        <v>1382780</v>
      </c>
    </row>
    <row r="172" spans="1:15">
      <c r="A172" s="21"/>
      <c r="B172" s="21"/>
      <c r="C172" s="21"/>
      <c r="D172" s="21"/>
      <c r="E172" s="21"/>
      <c r="F172" s="23"/>
      <c r="G172" s="23"/>
      <c r="H172" s="45" t="s">
        <v>16</v>
      </c>
      <c r="I172" s="57"/>
      <c r="J172" s="63">
        <v>0</v>
      </c>
      <c r="K172" s="64">
        <v>10000</v>
      </c>
      <c r="L172" s="65">
        <v>10000</v>
      </c>
      <c r="M172" s="66">
        <v>15000</v>
      </c>
      <c r="N172" s="67">
        <v>0</v>
      </c>
      <c r="O172" s="68">
        <f>SUM(J172:N172)</f>
        <v>35000</v>
      </c>
    </row>
    <row r="173" spans="1:15">
      <c r="A173" s="21"/>
      <c r="B173" s="21"/>
      <c r="C173" s="21"/>
      <c r="D173" s="21"/>
      <c r="E173" s="21"/>
      <c r="F173" s="23"/>
      <c r="G173" s="23"/>
      <c r="H173" s="45" t="s">
        <v>17</v>
      </c>
      <c r="I173" s="57"/>
      <c r="J173" s="63"/>
      <c r="K173" s="64"/>
      <c r="L173" s="65"/>
      <c r="M173" s="66"/>
      <c r="N173" s="67"/>
      <c r="O173" s="68"/>
    </row>
    <row r="174" spans="1:15">
      <c r="A174" s="21"/>
      <c r="B174" s="21"/>
      <c r="C174" s="21"/>
      <c r="D174" s="21"/>
      <c r="E174" s="21"/>
      <c r="F174" s="23"/>
      <c r="G174" s="23"/>
      <c r="H174" s="45" t="s">
        <v>18</v>
      </c>
      <c r="I174" s="57"/>
      <c r="J174" s="63"/>
      <c r="K174" s="64"/>
      <c r="L174" s="65"/>
      <c r="M174" s="66"/>
      <c r="N174" s="67"/>
      <c r="O174" s="68"/>
    </row>
  </sheetData>
  <mergeCells count="29">
    <mergeCell ref="F150:G150"/>
    <mergeCell ref="F140:G140"/>
    <mergeCell ref="F125:G125"/>
    <mergeCell ref="F110:G110"/>
    <mergeCell ref="F100:G100"/>
    <mergeCell ref="A1:O1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  <mergeCell ref="F90:G90"/>
    <mergeCell ref="M2:M4"/>
    <mergeCell ref="N2:N4"/>
    <mergeCell ref="O2:O4"/>
    <mergeCell ref="F10:G10"/>
    <mergeCell ref="F80:G80"/>
    <mergeCell ref="F70:G70"/>
    <mergeCell ref="F55:G55"/>
    <mergeCell ref="F45:G45"/>
    <mergeCell ref="F35:G35"/>
    <mergeCell ref="F20:G20"/>
  </mergeCells>
  <pageMargins left="0.19685039370078741" right="0.19685039370078741" top="0.19685039370078741" bottom="0.19685039370078741" header="0.31496062992125984" footer="0.31496062992125984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74"/>
  <sheetViews>
    <sheetView zoomScale="90" zoomScaleNormal="90" workbookViewId="0">
      <selection activeCell="H19" sqref="H19"/>
    </sheetView>
  </sheetViews>
  <sheetFormatPr defaultColWidth="9.140625" defaultRowHeight="15.75"/>
  <cols>
    <col min="1" max="2" width="7.42578125" style="18" customWidth="1"/>
    <col min="3" max="3" width="11.28515625" style="18" customWidth="1"/>
    <col min="4" max="4" width="7.5703125" style="18" customWidth="1"/>
    <col min="5" max="5" width="10.140625" style="18" bestFit="1" customWidth="1"/>
    <col min="6" max="6" width="11" style="18" bestFit="1" customWidth="1"/>
    <col min="7" max="7" width="44.7109375" style="18" bestFit="1" customWidth="1"/>
    <col min="8" max="8" width="33" style="18" bestFit="1" customWidth="1"/>
    <col min="9" max="9" width="7.7109375" style="18" bestFit="1" customWidth="1"/>
    <col min="10" max="14" width="16.42578125" style="24" customWidth="1"/>
    <col min="15" max="15" width="16" style="24" customWidth="1"/>
    <col min="16" max="16384" width="9.140625" style="18"/>
  </cols>
  <sheetData>
    <row r="1" spans="1:15" s="19" customFormat="1" ht="20.100000000000001" customHeight="1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20" customFormat="1">
      <c r="A2" s="90" t="s">
        <v>8</v>
      </c>
      <c r="B2" s="90" t="s">
        <v>9</v>
      </c>
      <c r="C2" s="90" t="s">
        <v>51</v>
      </c>
      <c r="D2" s="90" t="s">
        <v>50</v>
      </c>
      <c r="E2" s="90" t="s">
        <v>10</v>
      </c>
      <c r="F2" s="90" t="s">
        <v>11</v>
      </c>
      <c r="G2" s="90" t="s">
        <v>12</v>
      </c>
      <c r="H2" s="90" t="s">
        <v>145</v>
      </c>
      <c r="I2" s="90" t="s">
        <v>0</v>
      </c>
      <c r="J2" s="92" t="s">
        <v>1</v>
      </c>
      <c r="K2" s="92" t="s">
        <v>173</v>
      </c>
      <c r="L2" s="92" t="s">
        <v>2</v>
      </c>
      <c r="M2" s="92" t="s">
        <v>3</v>
      </c>
      <c r="N2" s="92" t="s">
        <v>4</v>
      </c>
      <c r="O2" s="90" t="s">
        <v>7</v>
      </c>
    </row>
    <row r="3" spans="1:15" s="20" customFormat="1">
      <c r="A3" s="90"/>
      <c r="B3" s="90"/>
      <c r="C3" s="90"/>
      <c r="D3" s="90"/>
      <c r="E3" s="90"/>
      <c r="F3" s="90"/>
      <c r="G3" s="90"/>
      <c r="H3" s="90"/>
      <c r="I3" s="90"/>
      <c r="J3" s="92"/>
      <c r="K3" s="92"/>
      <c r="L3" s="92"/>
      <c r="M3" s="92"/>
      <c r="N3" s="92"/>
      <c r="O3" s="90"/>
    </row>
    <row r="4" spans="1:15" s="20" customFormat="1">
      <c r="A4" s="90"/>
      <c r="B4" s="90"/>
      <c r="C4" s="90"/>
      <c r="D4" s="90"/>
      <c r="E4" s="90"/>
      <c r="F4" s="90"/>
      <c r="G4" s="90"/>
      <c r="H4" s="90"/>
      <c r="I4" s="90"/>
      <c r="J4" s="92"/>
      <c r="K4" s="92"/>
      <c r="L4" s="92"/>
      <c r="M4" s="92"/>
      <c r="N4" s="92"/>
      <c r="O4" s="90"/>
    </row>
    <row r="5" spans="1:15">
      <c r="A5" s="21">
        <v>652</v>
      </c>
      <c r="B5" s="21"/>
      <c r="C5" s="21"/>
      <c r="D5" s="21"/>
      <c r="E5" s="60" t="s">
        <v>13</v>
      </c>
      <c r="F5" s="62"/>
      <c r="G5" s="62"/>
      <c r="H5" s="45" t="s">
        <v>14</v>
      </c>
      <c r="I5" s="57">
        <f>SUM(I6:I7)</f>
        <v>823</v>
      </c>
      <c r="J5" s="63">
        <f>J6+J7</f>
        <v>8178018</v>
      </c>
      <c r="K5" s="64">
        <f>K6+K7</f>
        <v>1655210</v>
      </c>
      <c r="L5" s="65">
        <f>L6+L7</f>
        <v>300000</v>
      </c>
      <c r="M5" s="66">
        <f>M6+M7</f>
        <v>745000</v>
      </c>
      <c r="N5" s="67">
        <f>N6+N7</f>
        <v>4459839</v>
      </c>
      <c r="O5" s="82">
        <f>SUM(O10,O20,O35,O45,O55,O70,O80,O90,O100,O110,O125,O140,O150)</f>
        <v>15338067</v>
      </c>
    </row>
    <row r="6" spans="1:15">
      <c r="A6" s="21"/>
      <c r="B6" s="21"/>
      <c r="C6" s="21"/>
      <c r="D6" s="21"/>
      <c r="E6" s="21"/>
      <c r="F6" s="23"/>
      <c r="G6" s="23"/>
      <c r="H6" s="45" t="s">
        <v>15</v>
      </c>
      <c r="I6" s="57">
        <f t="shared" ref="I6:N6" si="0">SUM(I11,I21,I36,I46,I56,I71,I81,I91,I101,I111,I126,I141,I151)</f>
        <v>823</v>
      </c>
      <c r="J6" s="63">
        <f t="shared" si="0"/>
        <v>8168018</v>
      </c>
      <c r="K6" s="64">
        <f t="shared" si="0"/>
        <v>1357210</v>
      </c>
      <c r="L6" s="65">
        <f t="shared" si="0"/>
        <v>228000</v>
      </c>
      <c r="M6" s="66">
        <f t="shared" si="0"/>
        <v>605000</v>
      </c>
      <c r="N6" s="67">
        <f t="shared" si="0"/>
        <v>3676150</v>
      </c>
      <c r="O6" s="82">
        <f>SUM(O11,O21,O36,O46,O56,O71,O81,O91,O101,O111,O126,O141,O151)</f>
        <v>14034378</v>
      </c>
    </row>
    <row r="7" spans="1:15">
      <c r="A7" s="21"/>
      <c r="B7" s="21"/>
      <c r="C7" s="21"/>
      <c r="D7" s="21"/>
      <c r="E7" s="21"/>
      <c r="F7" s="23"/>
      <c r="G7" s="23"/>
      <c r="H7" s="45" t="s">
        <v>16</v>
      </c>
      <c r="I7" s="57"/>
      <c r="J7" s="63">
        <f>SUM(J12,J22,J37,J47,J57,J72,J82,J92,J102,J112,J127,J142,J152)</f>
        <v>10000</v>
      </c>
      <c r="K7" s="64">
        <f>SUM(K12,K22,K37,K47,K57,K72,K82,K92,K102,K112,K127,K142,K152)</f>
        <v>298000</v>
      </c>
      <c r="L7" s="65">
        <f>SUM(L12,L22,L37,L47,L57,L72,L82,L92,L102,L112,L127,L142,L152)</f>
        <v>72000</v>
      </c>
      <c r="M7" s="66">
        <f>SUM(M12,M22,M37,M47,M57,M72,M82,M92,M102,M112,M127,M142,M152)</f>
        <v>140000</v>
      </c>
      <c r="N7" s="67">
        <f>SUM(N12,N22,N37,N47,N57,N72,N82,N92,N102,N112,N127,N142,N152)</f>
        <v>783689</v>
      </c>
      <c r="O7" s="82">
        <f>SUM(O12,O22,O37,O47,O57,O72,O82,O92,O102,O112,O127,O142,O152)</f>
        <v>1303689</v>
      </c>
    </row>
    <row r="8" spans="1:15">
      <c r="A8" s="22"/>
      <c r="B8" s="21"/>
      <c r="C8" s="21"/>
      <c r="D8" s="21"/>
      <c r="E8" s="21"/>
      <c r="F8" s="23"/>
      <c r="G8" s="23"/>
      <c r="H8" s="45" t="s">
        <v>17</v>
      </c>
      <c r="I8" s="57"/>
      <c r="J8" s="63"/>
      <c r="K8" s="64"/>
      <c r="L8" s="65"/>
      <c r="M8" s="66"/>
      <c r="N8" s="67"/>
      <c r="O8" s="82"/>
    </row>
    <row r="9" spans="1:15">
      <c r="A9" s="21"/>
      <c r="B9" s="21"/>
      <c r="C9" s="21"/>
      <c r="D9" s="21"/>
      <c r="E9" s="21"/>
      <c r="F9" s="23"/>
      <c r="G9" s="23"/>
      <c r="H9" s="45" t="s">
        <v>18</v>
      </c>
      <c r="I9" s="57"/>
      <c r="J9" s="63"/>
      <c r="K9" s="64"/>
      <c r="L9" s="65"/>
      <c r="M9" s="66"/>
      <c r="N9" s="67"/>
      <c r="O9" s="82"/>
    </row>
    <row r="10" spans="1:15">
      <c r="A10" s="21"/>
      <c r="B10" s="21">
        <v>160</v>
      </c>
      <c r="C10" s="21"/>
      <c r="D10" s="21"/>
      <c r="E10" s="60"/>
      <c r="F10" s="94" t="s">
        <v>19</v>
      </c>
      <c r="G10" s="94"/>
      <c r="H10" s="45" t="s">
        <v>14</v>
      </c>
      <c r="I10" s="57">
        <f>SUM(I11:I12)</f>
        <v>27</v>
      </c>
      <c r="J10" s="63">
        <f>J11+J12</f>
        <v>303049</v>
      </c>
      <c r="K10" s="64">
        <f>K11+K12</f>
        <v>50000</v>
      </c>
      <c r="L10" s="65">
        <f>L11+L12</f>
        <v>0</v>
      </c>
      <c r="M10" s="66">
        <f>M11+M12</f>
        <v>140000</v>
      </c>
      <c r="N10" s="67">
        <f>N11+N12</f>
        <v>0</v>
      </c>
      <c r="O10" s="82">
        <f>SUM(O15)</f>
        <v>493049</v>
      </c>
    </row>
    <row r="11" spans="1:15">
      <c r="A11" s="21"/>
      <c r="B11" s="21"/>
      <c r="C11" s="21"/>
      <c r="D11" s="21"/>
      <c r="E11" s="21"/>
      <c r="F11" s="23"/>
      <c r="G11" s="23"/>
      <c r="H11" s="45" t="s">
        <v>15</v>
      </c>
      <c r="I11" s="57">
        <f t="shared" ref="I11:N11" si="1">SUM(I16)</f>
        <v>27</v>
      </c>
      <c r="J11" s="63">
        <f t="shared" si="1"/>
        <v>303049</v>
      </c>
      <c r="K11" s="64">
        <f t="shared" si="1"/>
        <v>40000</v>
      </c>
      <c r="L11" s="65">
        <f t="shared" si="1"/>
        <v>0</v>
      </c>
      <c r="M11" s="66">
        <f t="shared" si="1"/>
        <v>110000</v>
      </c>
      <c r="N11" s="67">
        <f t="shared" si="1"/>
        <v>0</v>
      </c>
      <c r="O11" s="82">
        <f>SUM(O16)</f>
        <v>453049</v>
      </c>
    </row>
    <row r="12" spans="1:15">
      <c r="A12" s="21"/>
      <c r="B12" s="21"/>
      <c r="C12" s="21"/>
      <c r="D12" s="21"/>
      <c r="E12" s="21"/>
      <c r="F12" s="23"/>
      <c r="G12" s="23"/>
      <c r="H12" s="45" t="s">
        <v>16</v>
      </c>
      <c r="I12" s="57"/>
      <c r="J12" s="63">
        <f>SUM(J17)</f>
        <v>0</v>
      </c>
      <c r="K12" s="64">
        <f>SUM(K17)</f>
        <v>10000</v>
      </c>
      <c r="L12" s="65">
        <f>SUM(L17)</f>
        <v>0</v>
      </c>
      <c r="M12" s="66">
        <f>SUM(M17)</f>
        <v>30000</v>
      </c>
      <c r="N12" s="67">
        <f>SUM(N17)</f>
        <v>0</v>
      </c>
      <c r="O12" s="82">
        <f>SUM(O17)</f>
        <v>40000</v>
      </c>
    </row>
    <row r="13" spans="1:15">
      <c r="A13" s="21"/>
      <c r="B13" s="21"/>
      <c r="C13" s="21"/>
      <c r="D13" s="21"/>
      <c r="E13" s="21"/>
      <c r="F13" s="23"/>
      <c r="G13" s="23"/>
      <c r="H13" s="45" t="s">
        <v>17</v>
      </c>
      <c r="I13" s="57"/>
      <c r="J13" s="63"/>
      <c r="K13" s="64"/>
      <c r="L13" s="65"/>
      <c r="M13" s="66"/>
      <c r="N13" s="67"/>
      <c r="O13" s="82"/>
    </row>
    <row r="14" spans="1:15">
      <c r="A14" s="21"/>
      <c r="B14" s="21"/>
      <c r="C14" s="21"/>
      <c r="D14" s="21"/>
      <c r="E14" s="21"/>
      <c r="F14" s="23"/>
      <c r="G14" s="23"/>
      <c r="H14" s="45" t="s">
        <v>18</v>
      </c>
      <c r="I14" s="57"/>
      <c r="J14" s="63"/>
      <c r="K14" s="64"/>
      <c r="L14" s="65"/>
      <c r="M14" s="66"/>
      <c r="N14" s="67"/>
      <c r="O14" s="82"/>
    </row>
    <row r="15" spans="1:15">
      <c r="A15" s="21"/>
      <c r="B15" s="21"/>
      <c r="C15" s="21">
        <v>16028</v>
      </c>
      <c r="D15" s="21">
        <v>111</v>
      </c>
      <c r="E15" s="60"/>
      <c r="F15" s="62"/>
      <c r="G15" s="62" t="s">
        <v>19</v>
      </c>
      <c r="H15" s="45" t="s">
        <v>14</v>
      </c>
      <c r="I15" s="57">
        <f>SUM(I16:I17)</f>
        <v>27</v>
      </c>
      <c r="J15" s="63">
        <f>J16+J17</f>
        <v>303049</v>
      </c>
      <c r="K15" s="64">
        <f>K16+K17</f>
        <v>50000</v>
      </c>
      <c r="L15" s="65">
        <f>L16+L17</f>
        <v>0</v>
      </c>
      <c r="M15" s="66">
        <f>M16+M17</f>
        <v>140000</v>
      </c>
      <c r="N15" s="67">
        <f>N16+N17</f>
        <v>0</v>
      </c>
      <c r="O15" s="82">
        <f>SUM(J15:N15)</f>
        <v>493049</v>
      </c>
    </row>
    <row r="16" spans="1:15">
      <c r="A16" s="21"/>
      <c r="B16" s="21"/>
      <c r="C16" s="21"/>
      <c r="D16" s="21"/>
      <c r="E16" s="21"/>
      <c r="F16" s="23"/>
      <c r="G16" s="23"/>
      <c r="H16" s="45" t="s">
        <v>15</v>
      </c>
      <c r="I16" s="57">
        <v>27</v>
      </c>
      <c r="J16" s="63">
        <v>303049</v>
      </c>
      <c r="K16" s="64">
        <v>40000</v>
      </c>
      <c r="L16" s="65">
        <v>0</v>
      </c>
      <c r="M16" s="66">
        <v>110000</v>
      </c>
      <c r="N16" s="67">
        <v>0</v>
      </c>
      <c r="O16" s="82">
        <f>SUM(J16:N16)</f>
        <v>453049</v>
      </c>
    </row>
    <row r="17" spans="1:17">
      <c r="A17" s="21"/>
      <c r="B17" s="21"/>
      <c r="C17" s="21"/>
      <c r="D17" s="21"/>
      <c r="E17" s="21"/>
      <c r="F17" s="23"/>
      <c r="G17" s="23"/>
      <c r="H17" s="45" t="s">
        <v>16</v>
      </c>
      <c r="I17" s="57"/>
      <c r="J17" s="63">
        <v>0</v>
      </c>
      <c r="K17" s="64">
        <v>10000</v>
      </c>
      <c r="L17" s="65">
        <v>0</v>
      </c>
      <c r="M17" s="66">
        <v>30000</v>
      </c>
      <c r="N17" s="67">
        <v>0</v>
      </c>
      <c r="O17" s="82">
        <f>SUM(J17:N17)</f>
        <v>40000</v>
      </c>
    </row>
    <row r="18" spans="1:17">
      <c r="A18" s="21"/>
      <c r="B18" s="21"/>
      <c r="C18" s="21"/>
      <c r="D18" s="21"/>
      <c r="E18" s="21"/>
      <c r="F18" s="23"/>
      <c r="G18" s="23"/>
      <c r="H18" s="45" t="s">
        <v>17</v>
      </c>
      <c r="I18" s="57"/>
      <c r="J18" s="63"/>
      <c r="K18" s="64"/>
      <c r="L18" s="65"/>
      <c r="M18" s="66"/>
      <c r="N18" s="67"/>
      <c r="O18" s="82"/>
    </row>
    <row r="19" spans="1:17">
      <c r="A19" s="21"/>
      <c r="B19" s="21"/>
      <c r="C19" s="21"/>
      <c r="D19" s="21"/>
      <c r="E19" s="21"/>
      <c r="F19" s="23"/>
      <c r="G19" s="23"/>
      <c r="H19" s="45" t="s">
        <v>18</v>
      </c>
      <c r="I19" s="57"/>
      <c r="J19" s="63"/>
      <c r="K19" s="64"/>
      <c r="L19" s="65"/>
      <c r="M19" s="66"/>
      <c r="N19" s="67"/>
      <c r="O19" s="82"/>
    </row>
    <row r="20" spans="1:17">
      <c r="A20" s="21"/>
      <c r="B20" s="21">
        <v>163</v>
      </c>
      <c r="C20" s="21"/>
      <c r="D20" s="21"/>
      <c r="E20" s="60"/>
      <c r="F20" s="94" t="s">
        <v>20</v>
      </c>
      <c r="G20" s="94"/>
      <c r="H20" s="45" t="s">
        <v>14</v>
      </c>
      <c r="I20" s="57">
        <f>SUM(I21:I22)</f>
        <v>25</v>
      </c>
      <c r="J20" s="63">
        <f>J21+J22</f>
        <v>229724</v>
      </c>
      <c r="K20" s="64">
        <f>K21+K22</f>
        <v>130000</v>
      </c>
      <c r="L20" s="65">
        <f>L21+L22</f>
        <v>42000</v>
      </c>
      <c r="M20" s="66">
        <f>M21+M22</f>
        <v>0</v>
      </c>
      <c r="N20" s="67">
        <f>N21+N22</f>
        <v>50000</v>
      </c>
      <c r="O20" s="82">
        <f>SUM(O25,O30)</f>
        <v>451724</v>
      </c>
    </row>
    <row r="21" spans="1:17">
      <c r="A21" s="21"/>
      <c r="B21" s="21"/>
      <c r="C21" s="21"/>
      <c r="D21" s="21"/>
      <c r="E21" s="21"/>
      <c r="F21" s="23"/>
      <c r="G21" s="23"/>
      <c r="H21" s="45" t="s">
        <v>15</v>
      </c>
      <c r="I21" s="57">
        <f t="shared" ref="I21:N21" si="2">SUM(I26,I31)</f>
        <v>25</v>
      </c>
      <c r="J21" s="63">
        <f t="shared" si="2"/>
        <v>229724</v>
      </c>
      <c r="K21" s="64">
        <f t="shared" si="2"/>
        <v>93000</v>
      </c>
      <c r="L21" s="65">
        <f t="shared" si="2"/>
        <v>32000</v>
      </c>
      <c r="M21" s="66">
        <f t="shared" si="2"/>
        <v>0</v>
      </c>
      <c r="N21" s="67">
        <f t="shared" si="2"/>
        <v>35000</v>
      </c>
      <c r="O21" s="82">
        <f>SUM(O26,O31)</f>
        <v>389724</v>
      </c>
    </row>
    <row r="22" spans="1:17">
      <c r="A22" s="21"/>
      <c r="B22" s="21"/>
      <c r="C22" s="21"/>
      <c r="D22" s="21"/>
      <c r="E22" s="21"/>
      <c r="F22" s="23"/>
      <c r="G22" s="23"/>
      <c r="H22" s="45" t="s">
        <v>16</v>
      </c>
      <c r="I22" s="57"/>
      <c r="J22" s="63">
        <f>SUM(J27,J32)</f>
        <v>0</v>
      </c>
      <c r="K22" s="64">
        <f>SUM(K27,K32)</f>
        <v>37000</v>
      </c>
      <c r="L22" s="65">
        <f>SUM(L27,L32)</f>
        <v>10000</v>
      </c>
      <c r="M22" s="66">
        <f>SUM(M27,M32)</f>
        <v>0</v>
      </c>
      <c r="N22" s="67">
        <f>SUM(N27,N32)</f>
        <v>15000</v>
      </c>
      <c r="O22" s="82">
        <f>SUM(O27,O32)</f>
        <v>62000</v>
      </c>
    </row>
    <row r="23" spans="1:17">
      <c r="A23" s="21"/>
      <c r="B23" s="21"/>
      <c r="C23" s="21"/>
      <c r="D23" s="21"/>
      <c r="E23" s="21"/>
      <c r="F23" s="23"/>
      <c r="G23" s="23"/>
      <c r="H23" s="45" t="s">
        <v>17</v>
      </c>
      <c r="I23" s="57"/>
      <c r="J23" s="63"/>
      <c r="K23" s="64"/>
      <c r="L23" s="65"/>
      <c r="M23" s="66"/>
      <c r="N23" s="67"/>
      <c r="O23" s="82"/>
    </row>
    <row r="24" spans="1:17">
      <c r="A24" s="21"/>
      <c r="B24" s="21"/>
      <c r="C24" s="21"/>
      <c r="D24" s="21"/>
      <c r="E24" s="21"/>
      <c r="F24" s="23"/>
      <c r="G24" s="23"/>
      <c r="H24" s="45" t="s">
        <v>18</v>
      </c>
      <c r="I24" s="57"/>
      <c r="J24" s="63"/>
      <c r="K24" s="64"/>
      <c r="L24" s="65"/>
      <c r="M24" s="66"/>
      <c r="N24" s="67"/>
      <c r="O24" s="82"/>
    </row>
    <row r="25" spans="1:17">
      <c r="A25" s="21"/>
      <c r="B25" s="21"/>
      <c r="C25" s="21">
        <v>16328</v>
      </c>
      <c r="D25" s="21">
        <v>133</v>
      </c>
      <c r="E25" s="60"/>
      <c r="F25" s="62"/>
      <c r="G25" s="62" t="s">
        <v>21</v>
      </c>
      <c r="H25" s="45" t="s">
        <v>14</v>
      </c>
      <c r="I25" s="57">
        <f>SUM(I26:I27)</f>
        <v>24</v>
      </c>
      <c r="J25" s="63">
        <f>J26+J27</f>
        <v>216827</v>
      </c>
      <c r="K25" s="64">
        <f>K26+K27</f>
        <v>125000</v>
      </c>
      <c r="L25" s="65">
        <f>L26+L27</f>
        <v>42000</v>
      </c>
      <c r="M25" s="66">
        <f>M26+M27</f>
        <v>0</v>
      </c>
      <c r="N25" s="67">
        <f>N26+N27</f>
        <v>50000</v>
      </c>
      <c r="O25" s="82">
        <f>SUM(J25:N25)</f>
        <v>433827</v>
      </c>
      <c r="Q25" s="20"/>
    </row>
    <row r="26" spans="1:17">
      <c r="A26" s="21"/>
      <c r="B26" s="21"/>
      <c r="C26" s="21"/>
      <c r="D26" s="21"/>
      <c r="E26" s="21"/>
      <c r="F26" s="23"/>
      <c r="G26" s="23"/>
      <c r="H26" s="45" t="s">
        <v>15</v>
      </c>
      <c r="I26" s="57">
        <v>24</v>
      </c>
      <c r="J26" s="63">
        <v>216827</v>
      </c>
      <c r="K26" s="64">
        <v>90000</v>
      </c>
      <c r="L26" s="65">
        <v>32000</v>
      </c>
      <c r="M26" s="66">
        <v>0</v>
      </c>
      <c r="N26" s="67">
        <v>35000</v>
      </c>
      <c r="O26" s="82">
        <f>SUM(J26:N26)</f>
        <v>373827</v>
      </c>
    </row>
    <row r="27" spans="1:17">
      <c r="A27" s="21"/>
      <c r="B27" s="21"/>
      <c r="C27" s="21"/>
      <c r="D27" s="21"/>
      <c r="E27" s="21"/>
      <c r="F27" s="23"/>
      <c r="G27" s="23"/>
      <c r="H27" s="45" t="s">
        <v>16</v>
      </c>
      <c r="I27" s="57"/>
      <c r="J27" s="63">
        <v>0</v>
      </c>
      <c r="K27" s="64">
        <v>35000</v>
      </c>
      <c r="L27" s="65">
        <v>10000</v>
      </c>
      <c r="M27" s="66">
        <v>0</v>
      </c>
      <c r="N27" s="67">
        <v>15000</v>
      </c>
      <c r="O27" s="82">
        <f>SUM(J27:N27)</f>
        <v>60000</v>
      </c>
    </row>
    <row r="28" spans="1:17">
      <c r="A28" s="21"/>
      <c r="B28" s="21"/>
      <c r="C28" s="21"/>
      <c r="D28" s="21"/>
      <c r="E28" s="21"/>
      <c r="F28" s="23"/>
      <c r="G28" s="23"/>
      <c r="H28" s="45" t="s">
        <v>17</v>
      </c>
      <c r="I28" s="57"/>
      <c r="J28" s="63"/>
      <c r="K28" s="64"/>
      <c r="L28" s="65"/>
      <c r="M28" s="66"/>
      <c r="N28" s="67"/>
      <c r="O28" s="82"/>
    </row>
    <row r="29" spans="1:17">
      <c r="A29" s="21"/>
      <c r="B29" s="21"/>
      <c r="C29" s="21"/>
      <c r="D29" s="21"/>
      <c r="E29" s="21"/>
      <c r="F29" s="23"/>
      <c r="G29" s="23"/>
      <c r="H29" s="45" t="s">
        <v>18</v>
      </c>
      <c r="I29" s="57"/>
      <c r="J29" s="63"/>
      <c r="K29" s="64"/>
      <c r="L29" s="65"/>
      <c r="M29" s="66"/>
      <c r="N29" s="67"/>
      <c r="O29" s="82"/>
    </row>
    <row r="30" spans="1:17">
      <c r="A30" s="21"/>
      <c r="B30" s="21"/>
      <c r="C30" s="21">
        <v>16528</v>
      </c>
      <c r="D30" s="21">
        <v>412</v>
      </c>
      <c r="E30" s="60"/>
      <c r="F30" s="62"/>
      <c r="G30" s="62" t="s">
        <v>22</v>
      </c>
      <c r="H30" s="45" t="s">
        <v>14</v>
      </c>
      <c r="I30" s="57">
        <f>SUM(I31:I32)</f>
        <v>1</v>
      </c>
      <c r="J30" s="63">
        <f>J31+J32</f>
        <v>12897</v>
      </c>
      <c r="K30" s="64">
        <f>K31+K32</f>
        <v>5000</v>
      </c>
      <c r="L30" s="65">
        <f>L31+L32</f>
        <v>0</v>
      </c>
      <c r="M30" s="66">
        <f>M31+M32</f>
        <v>0</v>
      </c>
      <c r="N30" s="67">
        <f>N31+N32</f>
        <v>0</v>
      </c>
      <c r="O30" s="82">
        <f>SUM(J30:N30)</f>
        <v>17897</v>
      </c>
    </row>
    <row r="31" spans="1:17">
      <c r="A31" s="21"/>
      <c r="B31" s="21"/>
      <c r="C31" s="21"/>
      <c r="D31" s="21"/>
      <c r="E31" s="21"/>
      <c r="F31" s="23"/>
      <c r="G31" s="23"/>
      <c r="H31" s="45" t="s">
        <v>15</v>
      </c>
      <c r="I31" s="57">
        <v>1</v>
      </c>
      <c r="J31" s="63">
        <v>12897</v>
      </c>
      <c r="K31" s="64">
        <v>3000</v>
      </c>
      <c r="L31" s="65">
        <v>0</v>
      </c>
      <c r="M31" s="66">
        <v>0</v>
      </c>
      <c r="N31" s="67">
        <v>0</v>
      </c>
      <c r="O31" s="82">
        <f>SUM(J31:N31)</f>
        <v>15897</v>
      </c>
    </row>
    <row r="32" spans="1:17">
      <c r="A32" s="21"/>
      <c r="B32" s="21"/>
      <c r="C32" s="21"/>
      <c r="D32" s="21"/>
      <c r="E32" s="21"/>
      <c r="F32" s="23"/>
      <c r="G32" s="23"/>
      <c r="H32" s="45" t="s">
        <v>16</v>
      </c>
      <c r="I32" s="57"/>
      <c r="J32" s="63">
        <v>0</v>
      </c>
      <c r="K32" s="64">
        <v>2000</v>
      </c>
      <c r="L32" s="65">
        <v>0</v>
      </c>
      <c r="M32" s="66">
        <v>0</v>
      </c>
      <c r="N32" s="67">
        <v>0</v>
      </c>
      <c r="O32" s="82">
        <f>SUM(J32:N32)</f>
        <v>2000</v>
      </c>
    </row>
    <row r="33" spans="1:15">
      <c r="A33" s="21"/>
      <c r="B33" s="21"/>
      <c r="C33" s="21"/>
      <c r="D33" s="21"/>
      <c r="E33" s="21"/>
      <c r="F33" s="23"/>
      <c r="G33" s="23"/>
      <c r="H33" s="45" t="s">
        <v>17</v>
      </c>
      <c r="I33" s="57"/>
      <c r="J33" s="63"/>
      <c r="K33" s="64"/>
      <c r="L33" s="65"/>
      <c r="M33" s="66"/>
      <c r="N33" s="67"/>
      <c r="O33" s="82"/>
    </row>
    <row r="34" spans="1:15">
      <c r="A34" s="21"/>
      <c r="B34" s="21"/>
      <c r="C34" s="21"/>
      <c r="D34" s="21"/>
      <c r="E34" s="21"/>
      <c r="F34" s="23"/>
      <c r="G34" s="23"/>
      <c r="H34" s="45" t="s">
        <v>18</v>
      </c>
      <c r="I34" s="57"/>
      <c r="J34" s="63"/>
      <c r="K34" s="64"/>
      <c r="L34" s="65"/>
      <c r="M34" s="66"/>
      <c r="N34" s="67"/>
      <c r="O34" s="82"/>
    </row>
    <row r="35" spans="1:15">
      <c r="A35" s="21"/>
      <c r="B35" s="21">
        <v>169</v>
      </c>
      <c r="C35" s="21"/>
      <c r="D35" s="21"/>
      <c r="E35" s="60"/>
      <c r="F35" s="94" t="s">
        <v>23</v>
      </c>
      <c r="G35" s="94"/>
      <c r="H35" s="45" t="s">
        <v>14</v>
      </c>
      <c r="I35" s="57">
        <f>SUM(I36:I37)</f>
        <v>21</v>
      </c>
      <c r="J35" s="63">
        <f>J36+J37</f>
        <v>230479</v>
      </c>
      <c r="K35" s="64">
        <f>K36+K37</f>
        <v>15000</v>
      </c>
      <c r="L35" s="65">
        <f>L36+L37</f>
        <v>0</v>
      </c>
      <c r="M35" s="66">
        <f>M36+M37</f>
        <v>0</v>
      </c>
      <c r="N35" s="67">
        <f>N36+N37</f>
        <v>0</v>
      </c>
      <c r="O35" s="82">
        <f>SUM(O40)</f>
        <v>245479</v>
      </c>
    </row>
    <row r="36" spans="1:15">
      <c r="A36" s="21"/>
      <c r="B36" s="21"/>
      <c r="C36" s="21"/>
      <c r="D36" s="21"/>
      <c r="E36" s="21"/>
      <c r="F36" s="23"/>
      <c r="G36" s="23"/>
      <c r="H36" s="45" t="s">
        <v>15</v>
      </c>
      <c r="I36" s="57">
        <f t="shared" ref="I36:N36" si="3">SUM(I41)</f>
        <v>21</v>
      </c>
      <c r="J36" s="63">
        <f t="shared" si="3"/>
        <v>230479</v>
      </c>
      <c r="K36" s="64">
        <f t="shared" si="3"/>
        <v>5000</v>
      </c>
      <c r="L36" s="65">
        <f t="shared" si="3"/>
        <v>0</v>
      </c>
      <c r="M36" s="66">
        <f t="shared" si="3"/>
        <v>0</v>
      </c>
      <c r="N36" s="67">
        <f t="shared" si="3"/>
        <v>0</v>
      </c>
      <c r="O36" s="82">
        <f>SUM(O41)</f>
        <v>235479</v>
      </c>
    </row>
    <row r="37" spans="1:15">
      <c r="A37" s="21"/>
      <c r="B37" s="21"/>
      <c r="C37" s="21"/>
      <c r="D37" s="21"/>
      <c r="E37" s="21"/>
      <c r="F37" s="23"/>
      <c r="G37" s="23"/>
      <c r="H37" s="45" t="s">
        <v>16</v>
      </c>
      <c r="I37" s="57"/>
      <c r="J37" s="63">
        <f>SUM(J42)</f>
        <v>0</v>
      </c>
      <c r="K37" s="64">
        <f>SUM(K42)</f>
        <v>10000</v>
      </c>
      <c r="L37" s="65">
        <f>SUM(L42)</f>
        <v>0</v>
      </c>
      <c r="M37" s="66">
        <f>SUM(M42)</f>
        <v>0</v>
      </c>
      <c r="N37" s="67">
        <f>SUM(N42)</f>
        <v>0</v>
      </c>
      <c r="O37" s="82">
        <f>SUM(O42)</f>
        <v>10000</v>
      </c>
    </row>
    <row r="38" spans="1:15">
      <c r="A38" s="21"/>
      <c r="B38" s="21"/>
      <c r="C38" s="21"/>
      <c r="D38" s="21"/>
      <c r="E38" s="21"/>
      <c r="F38" s="23"/>
      <c r="G38" s="23"/>
      <c r="H38" s="45" t="s">
        <v>17</v>
      </c>
      <c r="I38" s="57"/>
      <c r="J38" s="63"/>
      <c r="K38" s="64"/>
      <c r="L38" s="65"/>
      <c r="M38" s="66"/>
      <c r="N38" s="67"/>
      <c r="O38" s="82"/>
    </row>
    <row r="39" spans="1:15">
      <c r="A39" s="21"/>
      <c r="B39" s="21"/>
      <c r="C39" s="21"/>
      <c r="D39" s="21"/>
      <c r="E39" s="21"/>
      <c r="F39" s="23"/>
      <c r="G39" s="23"/>
      <c r="H39" s="45" t="s">
        <v>18</v>
      </c>
      <c r="I39" s="57"/>
      <c r="J39" s="63"/>
      <c r="K39" s="64"/>
      <c r="L39" s="65"/>
      <c r="M39" s="66"/>
      <c r="N39" s="67"/>
      <c r="O39" s="82"/>
    </row>
    <row r="40" spans="1:15">
      <c r="A40" s="21"/>
      <c r="B40" s="21"/>
      <c r="C40" s="21">
        <v>16928</v>
      </c>
      <c r="D40" s="21">
        <v>111</v>
      </c>
      <c r="E40" s="60"/>
      <c r="F40" s="62"/>
      <c r="G40" s="62" t="s">
        <v>23</v>
      </c>
      <c r="H40" s="45" t="s">
        <v>14</v>
      </c>
      <c r="I40" s="57">
        <f>SUM(I41:I42)</f>
        <v>21</v>
      </c>
      <c r="J40" s="63">
        <f>J41+J42</f>
        <v>230479</v>
      </c>
      <c r="K40" s="64">
        <f>K41+K42</f>
        <v>15000</v>
      </c>
      <c r="L40" s="65">
        <f>L41+L42</f>
        <v>0</v>
      </c>
      <c r="M40" s="66">
        <f>M41+M42</f>
        <v>0</v>
      </c>
      <c r="N40" s="67">
        <f>N41+N42</f>
        <v>0</v>
      </c>
      <c r="O40" s="82">
        <f>SUM(J40:N40)</f>
        <v>245479</v>
      </c>
    </row>
    <row r="41" spans="1:15">
      <c r="A41" s="21"/>
      <c r="B41" s="21"/>
      <c r="C41" s="21"/>
      <c r="D41" s="21"/>
      <c r="E41" s="21"/>
      <c r="F41" s="23"/>
      <c r="G41" s="23"/>
      <c r="H41" s="45" t="s">
        <v>15</v>
      </c>
      <c r="I41" s="57">
        <v>21</v>
      </c>
      <c r="J41" s="63">
        <v>230479</v>
      </c>
      <c r="K41" s="64">
        <v>5000</v>
      </c>
      <c r="L41" s="65">
        <v>0</v>
      </c>
      <c r="M41" s="66">
        <v>0</v>
      </c>
      <c r="N41" s="67">
        <v>0</v>
      </c>
      <c r="O41" s="82">
        <f>SUM(J41:N41)</f>
        <v>235479</v>
      </c>
    </row>
    <row r="42" spans="1:15">
      <c r="A42" s="21"/>
      <c r="B42" s="21"/>
      <c r="C42" s="21"/>
      <c r="D42" s="21"/>
      <c r="E42" s="21"/>
      <c r="F42" s="23"/>
      <c r="G42" s="23"/>
      <c r="H42" s="45" t="s">
        <v>16</v>
      </c>
      <c r="I42" s="57"/>
      <c r="J42" s="63">
        <v>0</v>
      </c>
      <c r="K42" s="64">
        <v>10000</v>
      </c>
      <c r="L42" s="65">
        <v>0</v>
      </c>
      <c r="M42" s="66">
        <v>0</v>
      </c>
      <c r="N42" s="67">
        <v>0</v>
      </c>
      <c r="O42" s="82">
        <f>SUM(J42:N42)</f>
        <v>10000</v>
      </c>
    </row>
    <row r="43" spans="1:15">
      <c r="A43" s="21"/>
      <c r="B43" s="21"/>
      <c r="C43" s="21"/>
      <c r="D43" s="21"/>
      <c r="E43" s="21"/>
      <c r="F43" s="23"/>
      <c r="G43" s="23"/>
      <c r="H43" s="45" t="s">
        <v>17</v>
      </c>
      <c r="I43" s="57"/>
      <c r="J43" s="63"/>
      <c r="K43" s="64"/>
      <c r="L43" s="65"/>
      <c r="M43" s="66"/>
      <c r="N43" s="67"/>
      <c r="O43" s="82"/>
    </row>
    <row r="44" spans="1:15">
      <c r="A44" s="21"/>
      <c r="B44" s="21"/>
      <c r="C44" s="21"/>
      <c r="D44" s="21"/>
      <c r="E44" s="21"/>
      <c r="F44" s="23"/>
      <c r="G44" s="23"/>
      <c r="H44" s="45" t="s">
        <v>18</v>
      </c>
      <c r="I44" s="57"/>
      <c r="J44" s="63"/>
      <c r="K44" s="64"/>
      <c r="L44" s="65"/>
      <c r="M44" s="66"/>
      <c r="N44" s="67"/>
      <c r="O44" s="82"/>
    </row>
    <row r="45" spans="1:15">
      <c r="A45" s="21"/>
      <c r="B45" s="21">
        <v>175</v>
      </c>
      <c r="C45" s="21"/>
      <c r="D45" s="21"/>
      <c r="E45" s="60"/>
      <c r="F45" s="94" t="s">
        <v>24</v>
      </c>
      <c r="G45" s="94"/>
      <c r="H45" s="45" t="s">
        <v>14</v>
      </c>
      <c r="I45" s="57">
        <f>SUM(I46:I47)</f>
        <v>11</v>
      </c>
      <c r="J45" s="63">
        <f>J46+J47</f>
        <v>107418</v>
      </c>
      <c r="K45" s="64">
        <f>K46+K47</f>
        <v>15000</v>
      </c>
      <c r="L45" s="65">
        <f>L46+L47</f>
        <v>0</v>
      </c>
      <c r="M45" s="66">
        <f>M46+M47</f>
        <v>0</v>
      </c>
      <c r="N45" s="67">
        <f>N46+N47</f>
        <v>445839</v>
      </c>
      <c r="O45" s="82">
        <f>SUM(O50)</f>
        <v>568257</v>
      </c>
    </row>
    <row r="46" spans="1:15">
      <c r="A46" s="21"/>
      <c r="B46" s="21"/>
      <c r="C46" s="21"/>
      <c r="D46" s="21"/>
      <c r="E46" s="21"/>
      <c r="F46" s="23"/>
      <c r="G46" s="23"/>
      <c r="H46" s="45" t="s">
        <v>15</v>
      </c>
      <c r="I46" s="57">
        <f t="shared" ref="I46:N46" si="4">SUM(I51)</f>
        <v>11</v>
      </c>
      <c r="J46" s="63">
        <f t="shared" si="4"/>
        <v>107418</v>
      </c>
      <c r="K46" s="64">
        <f t="shared" si="4"/>
        <v>8000</v>
      </c>
      <c r="L46" s="65">
        <f t="shared" si="4"/>
        <v>0</v>
      </c>
      <c r="M46" s="66">
        <f t="shared" si="4"/>
        <v>0</v>
      </c>
      <c r="N46" s="67">
        <f t="shared" si="4"/>
        <v>297226</v>
      </c>
      <c r="O46" s="82">
        <f>SUM(O51)</f>
        <v>412644</v>
      </c>
    </row>
    <row r="47" spans="1:15">
      <c r="A47" s="21"/>
      <c r="B47" s="21"/>
      <c r="C47" s="21"/>
      <c r="D47" s="21"/>
      <c r="E47" s="21"/>
      <c r="F47" s="23"/>
      <c r="G47" s="23"/>
      <c r="H47" s="45" t="s">
        <v>16</v>
      </c>
      <c r="I47" s="57"/>
      <c r="J47" s="63">
        <f>SUM(J52)</f>
        <v>0</v>
      </c>
      <c r="K47" s="64">
        <f>SUM(K52)</f>
        <v>7000</v>
      </c>
      <c r="L47" s="65">
        <f>SUM(L52)</f>
        <v>0</v>
      </c>
      <c r="M47" s="66">
        <f>SUM(M52)</f>
        <v>0</v>
      </c>
      <c r="N47" s="67">
        <f>SUM(N52)</f>
        <v>148613</v>
      </c>
      <c r="O47" s="82">
        <f>SUM(O52)</f>
        <v>155613</v>
      </c>
    </row>
    <row r="48" spans="1:15">
      <c r="A48" s="21"/>
      <c r="B48" s="21"/>
      <c r="C48" s="21"/>
      <c r="D48" s="21"/>
      <c r="E48" s="21"/>
      <c r="F48" s="23"/>
      <c r="G48" s="23"/>
      <c r="H48" s="45" t="s">
        <v>17</v>
      </c>
      <c r="I48" s="57"/>
      <c r="J48" s="63"/>
      <c r="K48" s="64"/>
      <c r="L48" s="65"/>
      <c r="M48" s="66"/>
      <c r="N48" s="67"/>
      <c r="O48" s="82"/>
    </row>
    <row r="49" spans="1:15">
      <c r="A49" s="21"/>
      <c r="B49" s="21"/>
      <c r="C49" s="21"/>
      <c r="D49" s="21"/>
      <c r="E49" s="21"/>
      <c r="F49" s="23"/>
      <c r="G49" s="23"/>
      <c r="H49" s="45" t="s">
        <v>18</v>
      </c>
      <c r="I49" s="57"/>
      <c r="J49" s="63"/>
      <c r="K49" s="64"/>
      <c r="L49" s="65"/>
      <c r="M49" s="66"/>
      <c r="N49" s="67"/>
      <c r="O49" s="82"/>
    </row>
    <row r="50" spans="1:15">
      <c r="A50" s="21"/>
      <c r="B50" s="21"/>
      <c r="C50" s="21">
        <v>17528</v>
      </c>
      <c r="D50" s="21">
        <v>112</v>
      </c>
      <c r="E50" s="60"/>
      <c r="F50" s="62"/>
      <c r="G50" s="62" t="s">
        <v>25</v>
      </c>
      <c r="H50" s="45" t="s">
        <v>14</v>
      </c>
      <c r="I50" s="57">
        <f>SUM(I51:I52)</f>
        <v>11</v>
      </c>
      <c r="J50" s="63">
        <f>J51+J52</f>
        <v>107418</v>
      </c>
      <c r="K50" s="64">
        <f>K51+K52</f>
        <v>15000</v>
      </c>
      <c r="L50" s="65">
        <f>L51+L52</f>
        <v>0</v>
      </c>
      <c r="M50" s="66">
        <f>M51+M52</f>
        <v>0</v>
      </c>
      <c r="N50" s="67">
        <f>N51+N52</f>
        <v>445839</v>
      </c>
      <c r="O50" s="82">
        <f>SUM(J50:N50)</f>
        <v>568257</v>
      </c>
    </row>
    <row r="51" spans="1:15">
      <c r="A51" s="21"/>
      <c r="B51" s="21"/>
      <c r="C51" s="21"/>
      <c r="D51" s="21"/>
      <c r="E51" s="21"/>
      <c r="F51" s="23"/>
      <c r="G51" s="23"/>
      <c r="H51" s="45" t="s">
        <v>15</v>
      </c>
      <c r="I51" s="57">
        <v>11</v>
      </c>
      <c r="J51" s="63">
        <v>107418</v>
      </c>
      <c r="K51" s="64">
        <v>8000</v>
      </c>
      <c r="L51" s="65">
        <v>0</v>
      </c>
      <c r="M51" s="66">
        <v>0</v>
      </c>
      <c r="N51" s="67">
        <v>297226</v>
      </c>
      <c r="O51" s="82">
        <f>SUM(J51:N51)</f>
        <v>412644</v>
      </c>
    </row>
    <row r="52" spans="1:15">
      <c r="A52" s="21"/>
      <c r="B52" s="21"/>
      <c r="C52" s="21"/>
      <c r="D52" s="21"/>
      <c r="E52" s="21"/>
      <c r="F52" s="23"/>
      <c r="G52" s="23"/>
      <c r="H52" s="45" t="s">
        <v>16</v>
      </c>
      <c r="I52" s="57"/>
      <c r="J52" s="63">
        <v>0</v>
      </c>
      <c r="K52" s="64">
        <v>7000</v>
      </c>
      <c r="L52" s="65">
        <v>0</v>
      </c>
      <c r="M52" s="66">
        <v>0</v>
      </c>
      <c r="N52" s="67">
        <v>148613</v>
      </c>
      <c r="O52" s="82">
        <f>SUM(J52:N52)</f>
        <v>155613</v>
      </c>
    </row>
    <row r="53" spans="1:15">
      <c r="A53" s="21"/>
      <c r="B53" s="21"/>
      <c r="C53" s="21"/>
      <c r="D53" s="21"/>
      <c r="E53" s="21"/>
      <c r="F53" s="23"/>
      <c r="G53" s="23"/>
      <c r="H53" s="45" t="s">
        <v>17</v>
      </c>
      <c r="I53" s="57"/>
      <c r="J53" s="63"/>
      <c r="K53" s="64"/>
      <c r="L53" s="65"/>
      <c r="M53" s="66"/>
      <c r="N53" s="67"/>
      <c r="O53" s="82"/>
    </row>
    <row r="54" spans="1:15">
      <c r="A54" s="21"/>
      <c r="B54" s="21"/>
      <c r="C54" s="21"/>
      <c r="D54" s="21"/>
      <c r="E54" s="21"/>
      <c r="F54" s="23"/>
      <c r="G54" s="23"/>
      <c r="H54" s="45" t="s">
        <v>18</v>
      </c>
      <c r="I54" s="57"/>
      <c r="J54" s="63"/>
      <c r="K54" s="64"/>
      <c r="L54" s="65"/>
      <c r="M54" s="66"/>
      <c r="N54" s="67"/>
      <c r="O54" s="82"/>
    </row>
    <row r="55" spans="1:15">
      <c r="A55" s="21"/>
      <c r="B55" s="21">
        <v>180</v>
      </c>
      <c r="C55" s="21"/>
      <c r="D55" s="21"/>
      <c r="E55" s="60"/>
      <c r="F55" s="94" t="s">
        <v>26</v>
      </c>
      <c r="G55" s="94"/>
      <c r="H55" s="45" t="s">
        <v>14</v>
      </c>
      <c r="I55" s="57">
        <f>SUM(I56:I57)</f>
        <v>28</v>
      </c>
      <c r="J55" s="63">
        <f>J56+J57</f>
        <v>287196</v>
      </c>
      <c r="K55" s="64">
        <f>K56+K57</f>
        <v>435000</v>
      </c>
      <c r="L55" s="65">
        <f>L56+L57</f>
        <v>111000</v>
      </c>
      <c r="M55" s="66">
        <f>M56+M57</f>
        <v>65000</v>
      </c>
      <c r="N55" s="67">
        <f>N56+N57</f>
        <v>1160000</v>
      </c>
      <c r="O55" s="82">
        <f>SUM(O60,O65)</f>
        <v>2058196</v>
      </c>
    </row>
    <row r="56" spans="1:15">
      <c r="A56" s="21"/>
      <c r="B56" s="21"/>
      <c r="C56" s="21"/>
      <c r="D56" s="21"/>
      <c r="E56" s="21"/>
      <c r="F56" s="23"/>
      <c r="G56" s="23"/>
      <c r="H56" s="45" t="s">
        <v>15</v>
      </c>
      <c r="I56" s="57">
        <f t="shared" ref="I56:N56" si="5">SUM(I61,I66)</f>
        <v>28</v>
      </c>
      <c r="J56" s="63">
        <f t="shared" si="5"/>
        <v>287196</v>
      </c>
      <c r="K56" s="64">
        <f t="shared" si="5"/>
        <v>335000</v>
      </c>
      <c r="L56" s="65">
        <f t="shared" si="5"/>
        <v>101000</v>
      </c>
      <c r="M56" s="66">
        <f t="shared" si="5"/>
        <v>55000</v>
      </c>
      <c r="N56" s="67">
        <f t="shared" si="5"/>
        <v>966000</v>
      </c>
      <c r="O56" s="82">
        <f>SUM(O61,O66)</f>
        <v>1744196</v>
      </c>
    </row>
    <row r="57" spans="1:15">
      <c r="A57" s="21"/>
      <c r="B57" s="21"/>
      <c r="C57" s="21"/>
      <c r="D57" s="21"/>
      <c r="E57" s="21"/>
      <c r="F57" s="23"/>
      <c r="G57" s="23"/>
      <c r="H57" s="45" t="s">
        <v>16</v>
      </c>
      <c r="I57" s="57"/>
      <c r="J57" s="63">
        <f>SUM(J62,J67)</f>
        <v>0</v>
      </c>
      <c r="K57" s="64">
        <f>SUM(K62,K67)</f>
        <v>100000</v>
      </c>
      <c r="L57" s="65">
        <f>SUM(L62,L67)</f>
        <v>10000</v>
      </c>
      <c r="M57" s="66">
        <f>SUM(M62,M67)</f>
        <v>10000</v>
      </c>
      <c r="N57" s="67">
        <f>SUM(N62,N67)</f>
        <v>194000</v>
      </c>
      <c r="O57" s="82">
        <f>SUM(O62,O67)</f>
        <v>314000</v>
      </c>
    </row>
    <row r="58" spans="1:15">
      <c r="A58" s="21"/>
      <c r="B58" s="21"/>
      <c r="C58" s="21"/>
      <c r="D58" s="21"/>
      <c r="E58" s="21"/>
      <c r="F58" s="23"/>
      <c r="G58" s="23"/>
      <c r="H58" s="45" t="s">
        <v>17</v>
      </c>
      <c r="I58" s="57"/>
      <c r="J58" s="63"/>
      <c r="K58" s="64"/>
      <c r="L58" s="65"/>
      <c r="M58" s="66"/>
      <c r="N58" s="67"/>
      <c r="O58" s="82"/>
    </row>
    <row r="59" spans="1:15">
      <c r="A59" s="21"/>
      <c r="B59" s="21"/>
      <c r="C59" s="21"/>
      <c r="D59" s="21"/>
      <c r="E59" s="21"/>
      <c r="F59" s="23"/>
      <c r="G59" s="23"/>
      <c r="H59" s="45" t="s">
        <v>18</v>
      </c>
      <c r="I59" s="57"/>
      <c r="J59" s="63"/>
      <c r="K59" s="64"/>
      <c r="L59" s="65"/>
      <c r="M59" s="66"/>
      <c r="N59" s="67"/>
      <c r="O59" s="82"/>
    </row>
    <row r="60" spans="1:15">
      <c r="A60" s="21"/>
      <c r="B60" s="21"/>
      <c r="C60" s="21">
        <v>18028</v>
      </c>
      <c r="D60" s="21">
        <v>451</v>
      </c>
      <c r="E60" s="60"/>
      <c r="F60" s="62"/>
      <c r="G60" s="62" t="s">
        <v>27</v>
      </c>
      <c r="H60" s="45" t="s">
        <v>14</v>
      </c>
      <c r="I60" s="57">
        <f>SUM(I61:I62)</f>
        <v>10</v>
      </c>
      <c r="J60" s="63">
        <f>J61+J62</f>
        <v>88568</v>
      </c>
      <c r="K60" s="64">
        <f>K61+K62</f>
        <v>420000</v>
      </c>
      <c r="L60" s="65">
        <f>L61+L62</f>
        <v>109000</v>
      </c>
      <c r="M60" s="66">
        <f>M61+M62</f>
        <v>65000</v>
      </c>
      <c r="N60" s="67">
        <f>N61+N62</f>
        <v>1160000</v>
      </c>
      <c r="O60" s="82">
        <f>SUM(J60:N60)</f>
        <v>1842568</v>
      </c>
    </row>
    <row r="61" spans="1:15">
      <c r="A61" s="21"/>
      <c r="B61" s="21"/>
      <c r="C61" s="21"/>
      <c r="D61" s="21"/>
      <c r="E61" s="21"/>
      <c r="F61" s="23"/>
      <c r="G61" s="23"/>
      <c r="H61" s="45" t="s">
        <v>15</v>
      </c>
      <c r="I61" s="57">
        <v>10</v>
      </c>
      <c r="J61" s="63">
        <v>88568</v>
      </c>
      <c r="K61" s="64">
        <v>330000</v>
      </c>
      <c r="L61" s="65">
        <v>99000</v>
      </c>
      <c r="M61" s="66">
        <v>55000</v>
      </c>
      <c r="N61" s="67">
        <v>966000</v>
      </c>
      <c r="O61" s="82">
        <f>SUM(J61:N61)</f>
        <v>1538568</v>
      </c>
    </row>
    <row r="62" spans="1:15">
      <c r="A62" s="21"/>
      <c r="B62" s="21"/>
      <c r="C62" s="21"/>
      <c r="D62" s="21"/>
      <c r="E62" s="21"/>
      <c r="F62" s="23"/>
      <c r="G62" s="23"/>
      <c r="H62" s="45" t="s">
        <v>16</v>
      </c>
      <c r="I62" s="57"/>
      <c r="J62" s="63">
        <v>0</v>
      </c>
      <c r="K62" s="64">
        <v>90000</v>
      </c>
      <c r="L62" s="65">
        <v>10000</v>
      </c>
      <c r="M62" s="66">
        <v>10000</v>
      </c>
      <c r="N62" s="67">
        <v>194000</v>
      </c>
      <c r="O62" s="82">
        <f>SUM(J62:N62)</f>
        <v>304000</v>
      </c>
    </row>
    <row r="63" spans="1:15">
      <c r="A63" s="21"/>
      <c r="B63" s="21"/>
      <c r="C63" s="21"/>
      <c r="D63" s="21"/>
      <c r="E63" s="21"/>
      <c r="F63" s="23"/>
      <c r="G63" s="23"/>
      <c r="H63" s="45" t="s">
        <v>17</v>
      </c>
      <c r="I63" s="57"/>
      <c r="J63" s="63"/>
      <c r="K63" s="64"/>
      <c r="L63" s="65"/>
      <c r="M63" s="66"/>
      <c r="N63" s="67"/>
      <c r="O63" s="82"/>
    </row>
    <row r="64" spans="1:15">
      <c r="A64" s="21"/>
      <c r="B64" s="21"/>
      <c r="C64" s="21"/>
      <c r="D64" s="21"/>
      <c r="E64" s="21"/>
      <c r="F64" s="23"/>
      <c r="G64" s="23"/>
      <c r="H64" s="45" t="s">
        <v>18</v>
      </c>
      <c r="I64" s="57"/>
      <c r="J64" s="63"/>
      <c r="K64" s="64"/>
      <c r="L64" s="65"/>
      <c r="M64" s="66"/>
      <c r="N64" s="67"/>
      <c r="O64" s="82"/>
    </row>
    <row r="65" spans="1:15">
      <c r="A65" s="21"/>
      <c r="B65" s="21"/>
      <c r="C65" s="21">
        <v>18432</v>
      </c>
      <c r="D65" s="21">
        <v>320</v>
      </c>
      <c r="E65" s="60"/>
      <c r="F65" s="62"/>
      <c r="G65" s="62" t="s">
        <v>28</v>
      </c>
      <c r="H65" s="45" t="s">
        <v>14</v>
      </c>
      <c r="I65" s="57">
        <f>SUM(I66:I67)</f>
        <v>18</v>
      </c>
      <c r="J65" s="63">
        <f>J66+J67</f>
        <v>198628</v>
      </c>
      <c r="K65" s="64">
        <f>K66+K67</f>
        <v>15000</v>
      </c>
      <c r="L65" s="65">
        <f>L66+L67</f>
        <v>2000</v>
      </c>
      <c r="M65" s="66">
        <f>M66+M67</f>
        <v>0</v>
      </c>
      <c r="N65" s="67">
        <f>N66+N67</f>
        <v>0</v>
      </c>
      <c r="O65" s="82">
        <f>SUM(J65:N65)</f>
        <v>215628</v>
      </c>
    </row>
    <row r="66" spans="1:15">
      <c r="A66" s="21"/>
      <c r="B66" s="21"/>
      <c r="C66" s="21"/>
      <c r="D66" s="21"/>
      <c r="E66" s="21"/>
      <c r="F66" s="23"/>
      <c r="G66" s="23"/>
      <c r="H66" s="45" t="s">
        <v>15</v>
      </c>
      <c r="I66" s="57">
        <v>18</v>
      </c>
      <c r="J66" s="63">
        <v>198628</v>
      </c>
      <c r="K66" s="64">
        <v>5000</v>
      </c>
      <c r="L66" s="65">
        <v>2000</v>
      </c>
      <c r="M66" s="66">
        <v>0</v>
      </c>
      <c r="N66" s="67">
        <v>0</v>
      </c>
      <c r="O66" s="82">
        <f>SUM(J66:N66)</f>
        <v>205628</v>
      </c>
    </row>
    <row r="67" spans="1:15">
      <c r="A67" s="21"/>
      <c r="B67" s="21"/>
      <c r="C67" s="21"/>
      <c r="D67" s="21"/>
      <c r="E67" s="21"/>
      <c r="F67" s="23"/>
      <c r="G67" s="23"/>
      <c r="H67" s="45" t="s">
        <v>16</v>
      </c>
      <c r="I67" s="57"/>
      <c r="J67" s="63">
        <v>0</v>
      </c>
      <c r="K67" s="64">
        <v>10000</v>
      </c>
      <c r="L67" s="65">
        <v>0</v>
      </c>
      <c r="M67" s="66">
        <v>0</v>
      </c>
      <c r="N67" s="67">
        <v>0</v>
      </c>
      <c r="O67" s="82">
        <f>SUM(J67:N67)</f>
        <v>10000</v>
      </c>
    </row>
    <row r="68" spans="1:15">
      <c r="A68" s="21"/>
      <c r="B68" s="21"/>
      <c r="C68" s="21"/>
      <c r="D68" s="21"/>
      <c r="E68" s="21"/>
      <c r="F68" s="23"/>
      <c r="G68" s="23"/>
      <c r="H68" s="45" t="s">
        <v>17</v>
      </c>
      <c r="I68" s="57"/>
      <c r="J68" s="63"/>
      <c r="K68" s="64"/>
      <c r="L68" s="65"/>
      <c r="M68" s="66"/>
      <c r="N68" s="67"/>
      <c r="O68" s="82"/>
    </row>
    <row r="69" spans="1:15">
      <c r="A69" s="21"/>
      <c r="B69" s="21"/>
      <c r="C69" s="21"/>
      <c r="D69" s="21"/>
      <c r="E69" s="21"/>
      <c r="F69" s="23"/>
      <c r="G69" s="23"/>
      <c r="H69" s="45" t="s">
        <v>18</v>
      </c>
      <c r="I69" s="57"/>
      <c r="J69" s="63"/>
      <c r="K69" s="64"/>
      <c r="L69" s="65"/>
      <c r="M69" s="66"/>
      <c r="N69" s="67"/>
      <c r="O69" s="82"/>
    </row>
    <row r="70" spans="1:15">
      <c r="A70" s="21"/>
      <c r="B70" s="21">
        <v>195</v>
      </c>
      <c r="C70" s="21"/>
      <c r="D70" s="21"/>
      <c r="E70" s="60"/>
      <c r="F70" s="94" t="s">
        <v>29</v>
      </c>
      <c r="G70" s="94"/>
      <c r="H70" s="45" t="s">
        <v>14</v>
      </c>
      <c r="I70" s="57">
        <f>SUM(I71:I72)</f>
        <v>1</v>
      </c>
      <c r="J70" s="63">
        <f>J71+J72</f>
        <v>12061</v>
      </c>
      <c r="K70" s="64">
        <f>K71+K72</f>
        <v>1000</v>
      </c>
      <c r="L70" s="65">
        <f>L71+L72</f>
        <v>0</v>
      </c>
      <c r="M70" s="66">
        <f>M71+M72</f>
        <v>0</v>
      </c>
      <c r="N70" s="67">
        <f>N71+N72</f>
        <v>0</v>
      </c>
      <c r="O70" s="82">
        <f>SUM(O75)</f>
        <v>13061</v>
      </c>
    </row>
    <row r="71" spans="1:15">
      <c r="A71" s="21"/>
      <c r="B71" s="21"/>
      <c r="C71" s="21"/>
      <c r="D71" s="21"/>
      <c r="E71" s="21"/>
      <c r="F71" s="23"/>
      <c r="G71" s="23"/>
      <c r="H71" s="45" t="s">
        <v>15</v>
      </c>
      <c r="I71" s="57">
        <f t="shared" ref="I71:N71" si="6">SUM(I76)</f>
        <v>1</v>
      </c>
      <c r="J71" s="63">
        <f t="shared" si="6"/>
        <v>12061</v>
      </c>
      <c r="K71" s="64">
        <f t="shared" si="6"/>
        <v>0</v>
      </c>
      <c r="L71" s="65">
        <f t="shared" si="6"/>
        <v>0</v>
      </c>
      <c r="M71" s="66">
        <f t="shared" si="6"/>
        <v>0</v>
      </c>
      <c r="N71" s="67">
        <f t="shared" si="6"/>
        <v>0</v>
      </c>
      <c r="O71" s="82">
        <f>SUM(O76)</f>
        <v>12061</v>
      </c>
    </row>
    <row r="72" spans="1:15">
      <c r="A72" s="21"/>
      <c r="B72" s="21"/>
      <c r="C72" s="21"/>
      <c r="D72" s="21"/>
      <c r="E72" s="21"/>
      <c r="F72" s="23"/>
      <c r="G72" s="23"/>
      <c r="H72" s="45" t="s">
        <v>16</v>
      </c>
      <c r="I72" s="57"/>
      <c r="J72" s="63">
        <f>SUM(J77)</f>
        <v>0</v>
      </c>
      <c r="K72" s="64">
        <f>SUM(K77)</f>
        <v>1000</v>
      </c>
      <c r="L72" s="65">
        <f>SUM(L77)</f>
        <v>0</v>
      </c>
      <c r="M72" s="66">
        <f>SUM(M77)</f>
        <v>0</v>
      </c>
      <c r="N72" s="67">
        <f>SUM(N77)</f>
        <v>0</v>
      </c>
      <c r="O72" s="82">
        <f>SUM(O77)</f>
        <v>1000</v>
      </c>
    </row>
    <row r="73" spans="1:15">
      <c r="A73" s="21"/>
      <c r="B73" s="21"/>
      <c r="C73" s="21"/>
      <c r="D73" s="21"/>
      <c r="E73" s="21"/>
      <c r="F73" s="23"/>
      <c r="G73" s="23"/>
      <c r="H73" s="45" t="s">
        <v>17</v>
      </c>
      <c r="I73" s="57"/>
      <c r="J73" s="63"/>
      <c r="K73" s="64"/>
      <c r="L73" s="65"/>
      <c r="M73" s="66"/>
      <c r="N73" s="67"/>
      <c r="O73" s="82"/>
    </row>
    <row r="74" spans="1:15">
      <c r="A74" s="21"/>
      <c r="B74" s="21"/>
      <c r="C74" s="21"/>
      <c r="D74" s="21"/>
      <c r="E74" s="21"/>
      <c r="F74" s="23"/>
      <c r="G74" s="23"/>
      <c r="H74" s="45" t="s">
        <v>18</v>
      </c>
      <c r="I74" s="57"/>
      <c r="J74" s="63"/>
      <c r="K74" s="64"/>
      <c r="L74" s="65"/>
      <c r="M74" s="66"/>
      <c r="N74" s="67"/>
      <c r="O74" s="82"/>
    </row>
    <row r="75" spans="1:15">
      <c r="A75" s="21"/>
      <c r="B75" s="21"/>
      <c r="C75" s="21">
        <v>19640</v>
      </c>
      <c r="D75" s="21">
        <v>1090</v>
      </c>
      <c r="E75" s="60"/>
      <c r="F75" s="62"/>
      <c r="G75" s="62" t="s">
        <v>29</v>
      </c>
      <c r="H75" s="45" t="s">
        <v>14</v>
      </c>
      <c r="I75" s="57">
        <f>SUM(I76:I77)</f>
        <v>1</v>
      </c>
      <c r="J75" s="63">
        <f>J76+J77</f>
        <v>12061</v>
      </c>
      <c r="K75" s="64">
        <f>K76+K77</f>
        <v>1000</v>
      </c>
      <c r="L75" s="65">
        <f>L76+L77</f>
        <v>0</v>
      </c>
      <c r="M75" s="66">
        <f>M76+M77</f>
        <v>0</v>
      </c>
      <c r="N75" s="67">
        <f>N76+N77</f>
        <v>0</v>
      </c>
      <c r="O75" s="82">
        <f>SUM(J75:N75)</f>
        <v>13061</v>
      </c>
    </row>
    <row r="76" spans="1:15">
      <c r="A76" s="21"/>
      <c r="B76" s="21"/>
      <c r="C76" s="21"/>
      <c r="D76" s="21"/>
      <c r="E76" s="21"/>
      <c r="F76" s="23"/>
      <c r="G76" s="23"/>
      <c r="H76" s="45" t="s">
        <v>15</v>
      </c>
      <c r="I76" s="57">
        <v>1</v>
      </c>
      <c r="J76" s="63">
        <v>12061</v>
      </c>
      <c r="K76" s="64">
        <v>0</v>
      </c>
      <c r="L76" s="65">
        <v>0</v>
      </c>
      <c r="M76" s="66">
        <v>0</v>
      </c>
      <c r="N76" s="67">
        <v>0</v>
      </c>
      <c r="O76" s="82">
        <f>SUM(J76:N76)</f>
        <v>12061</v>
      </c>
    </row>
    <row r="77" spans="1:15">
      <c r="A77" s="21"/>
      <c r="B77" s="21"/>
      <c r="C77" s="21"/>
      <c r="D77" s="21"/>
      <c r="E77" s="21"/>
      <c r="F77" s="23"/>
      <c r="G77" s="23"/>
      <c r="H77" s="45" t="s">
        <v>16</v>
      </c>
      <c r="I77" s="57"/>
      <c r="J77" s="63">
        <v>0</v>
      </c>
      <c r="K77" s="64">
        <v>1000</v>
      </c>
      <c r="L77" s="65">
        <v>0</v>
      </c>
      <c r="M77" s="66">
        <v>0</v>
      </c>
      <c r="N77" s="67">
        <v>0</v>
      </c>
      <c r="O77" s="82">
        <f>SUM(J77:N77)</f>
        <v>1000</v>
      </c>
    </row>
    <row r="78" spans="1:15">
      <c r="A78" s="21"/>
      <c r="B78" s="21"/>
      <c r="C78" s="21"/>
      <c r="D78" s="21"/>
      <c r="E78" s="21"/>
      <c r="F78" s="23"/>
      <c r="G78" s="23"/>
      <c r="H78" s="45" t="s">
        <v>17</v>
      </c>
      <c r="I78" s="57"/>
      <c r="J78" s="63"/>
      <c r="K78" s="64"/>
      <c r="L78" s="65"/>
      <c r="M78" s="66"/>
      <c r="N78" s="67"/>
      <c r="O78" s="82"/>
    </row>
    <row r="79" spans="1:15">
      <c r="A79" s="21"/>
      <c r="B79" s="21"/>
      <c r="C79" s="21"/>
      <c r="D79" s="21"/>
      <c r="E79" s="21"/>
      <c r="F79" s="23"/>
      <c r="G79" s="23"/>
      <c r="H79" s="45" t="s">
        <v>18</v>
      </c>
      <c r="I79" s="57"/>
      <c r="J79" s="63"/>
      <c r="K79" s="64"/>
      <c r="L79" s="65"/>
      <c r="M79" s="66"/>
      <c r="N79" s="67"/>
      <c r="O79" s="82"/>
    </row>
    <row r="80" spans="1:15">
      <c r="A80" s="21"/>
      <c r="B80" s="21">
        <v>470</v>
      </c>
      <c r="C80" s="21"/>
      <c r="D80" s="21"/>
      <c r="E80" s="60"/>
      <c r="F80" s="94" t="s">
        <v>30</v>
      </c>
      <c r="G80" s="94"/>
      <c r="H80" s="45" t="s">
        <v>14</v>
      </c>
      <c r="I80" s="57">
        <f>SUM(I81:I82)</f>
        <v>4</v>
      </c>
      <c r="J80" s="63">
        <f>J81+J82</f>
        <v>47720</v>
      </c>
      <c r="K80" s="64">
        <f>K81+K82</f>
        <v>10000</v>
      </c>
      <c r="L80" s="65">
        <f>L81+L82</f>
        <v>0</v>
      </c>
      <c r="M80" s="66">
        <f>M81+M82</f>
        <v>140000</v>
      </c>
      <c r="N80" s="67">
        <f>N81+N82</f>
        <v>100000</v>
      </c>
      <c r="O80" s="82">
        <f>SUM(O85)</f>
        <v>297720</v>
      </c>
    </row>
    <row r="81" spans="1:15">
      <c r="A81" s="21"/>
      <c r="B81" s="21"/>
      <c r="C81" s="21"/>
      <c r="D81" s="21"/>
      <c r="E81" s="21"/>
      <c r="F81" s="23"/>
      <c r="G81" s="23"/>
      <c r="H81" s="45" t="s">
        <v>15</v>
      </c>
      <c r="I81" s="57">
        <f t="shared" ref="I81:N81" si="7">SUM(I86)</f>
        <v>4</v>
      </c>
      <c r="J81" s="63">
        <f t="shared" si="7"/>
        <v>47720</v>
      </c>
      <c r="K81" s="64">
        <f t="shared" si="7"/>
        <v>3000</v>
      </c>
      <c r="L81" s="65">
        <f t="shared" si="7"/>
        <v>0</v>
      </c>
      <c r="M81" s="66">
        <f t="shared" si="7"/>
        <v>100000</v>
      </c>
      <c r="N81" s="67">
        <f t="shared" si="7"/>
        <v>75000</v>
      </c>
      <c r="O81" s="82">
        <f>SUM(O86)</f>
        <v>225720</v>
      </c>
    </row>
    <row r="82" spans="1:15">
      <c r="A82" s="21"/>
      <c r="B82" s="21"/>
      <c r="C82" s="21"/>
      <c r="D82" s="21"/>
      <c r="E82" s="21"/>
      <c r="F82" s="23"/>
      <c r="G82" s="23"/>
      <c r="H82" s="45" t="s">
        <v>16</v>
      </c>
      <c r="I82" s="57"/>
      <c r="J82" s="63">
        <f>SUM(J87)</f>
        <v>0</v>
      </c>
      <c r="K82" s="64">
        <f>SUM(K87)</f>
        <v>7000</v>
      </c>
      <c r="L82" s="65">
        <f>SUM(L87)</f>
        <v>0</v>
      </c>
      <c r="M82" s="66">
        <f>SUM(M87)</f>
        <v>40000</v>
      </c>
      <c r="N82" s="67">
        <f>SUM(N87)</f>
        <v>25000</v>
      </c>
      <c r="O82" s="82">
        <f>SUM(O87)</f>
        <v>72000</v>
      </c>
    </row>
    <row r="83" spans="1:15">
      <c r="A83" s="21"/>
      <c r="B83" s="21"/>
      <c r="C83" s="21"/>
      <c r="D83" s="21"/>
      <c r="E83" s="21"/>
      <c r="F83" s="23"/>
      <c r="G83" s="23"/>
      <c r="H83" s="45" t="s">
        <v>17</v>
      </c>
      <c r="I83" s="57"/>
      <c r="J83" s="63"/>
      <c r="K83" s="64"/>
      <c r="L83" s="65"/>
      <c r="M83" s="66"/>
      <c r="N83" s="67"/>
      <c r="O83" s="82"/>
    </row>
    <row r="84" spans="1:15">
      <c r="A84" s="21"/>
      <c r="B84" s="21"/>
      <c r="C84" s="21"/>
      <c r="D84" s="21"/>
      <c r="E84" s="21"/>
      <c r="F84" s="23"/>
      <c r="G84" s="23"/>
      <c r="H84" s="45" t="s">
        <v>18</v>
      </c>
      <c r="I84" s="57"/>
      <c r="J84" s="63"/>
      <c r="K84" s="64"/>
      <c r="L84" s="65"/>
      <c r="M84" s="66"/>
      <c r="N84" s="67"/>
      <c r="O84" s="82"/>
    </row>
    <row r="85" spans="1:15">
      <c r="A85" s="21"/>
      <c r="B85" s="21"/>
      <c r="C85" s="21">
        <v>47028</v>
      </c>
      <c r="D85" s="21">
        <v>421</v>
      </c>
      <c r="E85" s="60"/>
      <c r="F85" s="62"/>
      <c r="G85" s="62" t="s">
        <v>31</v>
      </c>
      <c r="H85" s="45" t="s">
        <v>14</v>
      </c>
      <c r="I85" s="57">
        <f>SUM(I86:I87)</f>
        <v>4</v>
      </c>
      <c r="J85" s="63">
        <f>J86+J87</f>
        <v>47720</v>
      </c>
      <c r="K85" s="64">
        <f>K86+K87</f>
        <v>10000</v>
      </c>
      <c r="L85" s="65">
        <f>L86+L87</f>
        <v>0</v>
      </c>
      <c r="M85" s="66">
        <f>M86+M87</f>
        <v>140000</v>
      </c>
      <c r="N85" s="67">
        <f>N86+N87</f>
        <v>100000</v>
      </c>
      <c r="O85" s="82">
        <f>SUM(J85:N85)</f>
        <v>297720</v>
      </c>
    </row>
    <row r="86" spans="1:15">
      <c r="A86" s="21"/>
      <c r="B86" s="21"/>
      <c r="C86" s="21"/>
      <c r="D86" s="21"/>
      <c r="E86" s="21"/>
      <c r="F86" s="23"/>
      <c r="G86" s="23"/>
      <c r="H86" s="45" t="s">
        <v>15</v>
      </c>
      <c r="I86" s="57">
        <v>4</v>
      </c>
      <c r="J86" s="63">
        <v>47720</v>
      </c>
      <c r="K86" s="64">
        <v>3000</v>
      </c>
      <c r="L86" s="65">
        <v>0</v>
      </c>
      <c r="M86" s="66">
        <v>100000</v>
      </c>
      <c r="N86" s="67">
        <v>75000</v>
      </c>
      <c r="O86" s="82">
        <f>SUM(J86:N86)</f>
        <v>225720</v>
      </c>
    </row>
    <row r="87" spans="1:15">
      <c r="A87" s="21"/>
      <c r="B87" s="21"/>
      <c r="C87" s="21"/>
      <c r="D87" s="21"/>
      <c r="E87" s="21"/>
      <c r="F87" s="23"/>
      <c r="G87" s="23"/>
      <c r="H87" s="45" t="s">
        <v>16</v>
      </c>
      <c r="I87" s="57"/>
      <c r="J87" s="63">
        <v>0</v>
      </c>
      <c r="K87" s="64">
        <v>7000</v>
      </c>
      <c r="L87" s="65">
        <v>0</v>
      </c>
      <c r="M87" s="66">
        <v>40000</v>
      </c>
      <c r="N87" s="67">
        <v>25000</v>
      </c>
      <c r="O87" s="82">
        <f>SUM(J87:N87)</f>
        <v>72000</v>
      </c>
    </row>
    <row r="88" spans="1:15">
      <c r="A88" s="21"/>
      <c r="B88" s="21"/>
      <c r="C88" s="21"/>
      <c r="D88" s="21"/>
      <c r="E88" s="21"/>
      <c r="F88" s="23"/>
      <c r="G88" s="23"/>
      <c r="H88" s="45" t="s">
        <v>17</v>
      </c>
      <c r="I88" s="57"/>
      <c r="J88" s="63"/>
      <c r="K88" s="64"/>
      <c r="L88" s="65"/>
      <c r="M88" s="66"/>
      <c r="N88" s="67"/>
      <c r="O88" s="82"/>
    </row>
    <row r="89" spans="1:15">
      <c r="A89" s="21"/>
      <c r="B89" s="21"/>
      <c r="C89" s="21"/>
      <c r="D89" s="21"/>
      <c r="E89" s="21"/>
      <c r="F89" s="23"/>
      <c r="G89" s="23"/>
      <c r="H89" s="45" t="s">
        <v>18</v>
      </c>
      <c r="I89" s="57"/>
      <c r="J89" s="63"/>
      <c r="K89" s="64"/>
      <c r="L89" s="65"/>
      <c r="M89" s="66"/>
      <c r="N89" s="67"/>
      <c r="O89" s="82"/>
    </row>
    <row r="90" spans="1:15">
      <c r="A90" s="21"/>
      <c r="B90" s="21">
        <v>480</v>
      </c>
      <c r="C90" s="21"/>
      <c r="D90" s="21"/>
      <c r="E90" s="60"/>
      <c r="F90" s="94" t="s">
        <v>32</v>
      </c>
      <c r="G90" s="94"/>
      <c r="H90" s="45" t="s">
        <v>14</v>
      </c>
      <c r="I90" s="57">
        <f>SUM(I91:I92)</f>
        <v>3</v>
      </c>
      <c r="J90" s="63">
        <f>J91+J92</f>
        <v>30742</v>
      </c>
      <c r="K90" s="64">
        <f>K91+K92</f>
        <v>10000</v>
      </c>
      <c r="L90" s="65">
        <f>L91+L92</f>
        <v>0</v>
      </c>
      <c r="M90" s="66">
        <f>M91+M92</f>
        <v>60000</v>
      </c>
      <c r="N90" s="67">
        <f>N91+N92</f>
        <v>150000</v>
      </c>
      <c r="O90" s="82">
        <f>SUM(O95)</f>
        <v>250742</v>
      </c>
    </row>
    <row r="91" spans="1:15">
      <c r="A91" s="21"/>
      <c r="B91" s="21"/>
      <c r="C91" s="21"/>
      <c r="D91" s="21"/>
      <c r="E91" s="21"/>
      <c r="F91" s="23"/>
      <c r="G91" s="23"/>
      <c r="H91" s="45" t="s">
        <v>15</v>
      </c>
      <c r="I91" s="57">
        <f t="shared" ref="I91:N91" si="8">SUM(I96)</f>
        <v>3</v>
      </c>
      <c r="J91" s="63">
        <f t="shared" si="8"/>
        <v>30742</v>
      </c>
      <c r="K91" s="64">
        <f t="shared" si="8"/>
        <v>4000</v>
      </c>
      <c r="L91" s="65">
        <f t="shared" si="8"/>
        <v>0</v>
      </c>
      <c r="M91" s="66">
        <f t="shared" si="8"/>
        <v>40000</v>
      </c>
      <c r="N91" s="67">
        <f t="shared" si="8"/>
        <v>110000</v>
      </c>
      <c r="O91" s="82">
        <f>SUM(O96)</f>
        <v>184742</v>
      </c>
    </row>
    <row r="92" spans="1:15">
      <c r="A92" s="21"/>
      <c r="B92" s="21"/>
      <c r="C92" s="21"/>
      <c r="D92" s="21"/>
      <c r="E92" s="21"/>
      <c r="F92" s="23"/>
      <c r="G92" s="23"/>
      <c r="H92" s="45" t="s">
        <v>16</v>
      </c>
      <c r="I92" s="57"/>
      <c r="J92" s="63">
        <f>SUM(J97)</f>
        <v>0</v>
      </c>
      <c r="K92" s="64">
        <f>SUM(K97)</f>
        <v>6000</v>
      </c>
      <c r="L92" s="65">
        <f>SUM(L97)</f>
        <v>0</v>
      </c>
      <c r="M92" s="66">
        <f>SUM(M97)</f>
        <v>20000</v>
      </c>
      <c r="N92" s="67">
        <f>SUM(N97)</f>
        <v>40000</v>
      </c>
      <c r="O92" s="82">
        <f>SUM(O97)</f>
        <v>66000</v>
      </c>
    </row>
    <row r="93" spans="1:15">
      <c r="A93" s="21"/>
      <c r="B93" s="21"/>
      <c r="C93" s="21"/>
      <c r="D93" s="21"/>
      <c r="E93" s="21"/>
      <c r="F93" s="23"/>
      <c r="G93" s="23"/>
      <c r="H93" s="45" t="s">
        <v>17</v>
      </c>
      <c r="I93" s="57"/>
      <c r="J93" s="63"/>
      <c r="K93" s="64"/>
      <c r="L93" s="65"/>
      <c r="M93" s="66"/>
      <c r="N93" s="67"/>
      <c r="O93" s="82"/>
    </row>
    <row r="94" spans="1:15">
      <c r="A94" s="21"/>
      <c r="B94" s="21"/>
      <c r="C94" s="21"/>
      <c r="D94" s="21"/>
      <c r="E94" s="21"/>
      <c r="F94" s="23"/>
      <c r="G94" s="23"/>
      <c r="H94" s="45" t="s">
        <v>18</v>
      </c>
      <c r="I94" s="57"/>
      <c r="J94" s="63"/>
      <c r="K94" s="64"/>
      <c r="L94" s="65"/>
      <c r="M94" s="66"/>
      <c r="N94" s="67"/>
      <c r="O94" s="82"/>
    </row>
    <row r="95" spans="1:15">
      <c r="A95" s="21"/>
      <c r="B95" s="21"/>
      <c r="C95" s="21">
        <v>48028</v>
      </c>
      <c r="D95" s="21">
        <v>411</v>
      </c>
      <c r="E95" s="60"/>
      <c r="F95" s="62"/>
      <c r="G95" s="62" t="s">
        <v>33</v>
      </c>
      <c r="H95" s="45" t="s">
        <v>14</v>
      </c>
      <c r="I95" s="57">
        <f>SUM(I96:I97)</f>
        <v>3</v>
      </c>
      <c r="J95" s="63">
        <f>J96+J97</f>
        <v>30742</v>
      </c>
      <c r="K95" s="64">
        <f>K96+K97</f>
        <v>10000</v>
      </c>
      <c r="L95" s="65">
        <f>L96+L97</f>
        <v>0</v>
      </c>
      <c r="M95" s="66">
        <f>M96+M97</f>
        <v>60000</v>
      </c>
      <c r="N95" s="67">
        <f>N96+N97</f>
        <v>150000</v>
      </c>
      <c r="O95" s="82">
        <f>SUM(J95:N95)</f>
        <v>250742</v>
      </c>
    </row>
    <row r="96" spans="1:15">
      <c r="A96" s="21"/>
      <c r="B96" s="21"/>
      <c r="C96" s="21"/>
      <c r="D96" s="21"/>
      <c r="E96" s="21"/>
      <c r="F96" s="23"/>
      <c r="G96" s="23"/>
      <c r="H96" s="45" t="s">
        <v>15</v>
      </c>
      <c r="I96" s="57">
        <v>3</v>
      </c>
      <c r="J96" s="63">
        <v>30742</v>
      </c>
      <c r="K96" s="64">
        <v>4000</v>
      </c>
      <c r="L96" s="65">
        <v>0</v>
      </c>
      <c r="M96" s="66">
        <v>40000</v>
      </c>
      <c r="N96" s="67">
        <v>110000</v>
      </c>
      <c r="O96" s="82">
        <f>SUM(J96:N96)</f>
        <v>184742</v>
      </c>
    </row>
    <row r="97" spans="1:15">
      <c r="A97" s="21"/>
      <c r="B97" s="21"/>
      <c r="C97" s="21"/>
      <c r="D97" s="21"/>
      <c r="E97" s="21"/>
      <c r="F97" s="23"/>
      <c r="G97" s="23"/>
      <c r="H97" s="45" t="s">
        <v>16</v>
      </c>
      <c r="I97" s="57"/>
      <c r="J97" s="63">
        <v>0</v>
      </c>
      <c r="K97" s="64">
        <v>6000</v>
      </c>
      <c r="L97" s="65">
        <v>0</v>
      </c>
      <c r="M97" s="66">
        <v>20000</v>
      </c>
      <c r="N97" s="67">
        <v>40000</v>
      </c>
      <c r="O97" s="82">
        <f>SUM(J97:N97)</f>
        <v>66000</v>
      </c>
    </row>
    <row r="98" spans="1:15">
      <c r="A98" s="21"/>
      <c r="B98" s="21"/>
      <c r="C98" s="21"/>
      <c r="D98" s="21"/>
      <c r="E98" s="21"/>
      <c r="F98" s="23"/>
      <c r="G98" s="23"/>
      <c r="H98" s="45" t="s">
        <v>17</v>
      </c>
      <c r="I98" s="57"/>
      <c r="J98" s="63"/>
      <c r="K98" s="64"/>
      <c r="L98" s="65"/>
      <c r="M98" s="66"/>
      <c r="N98" s="67"/>
      <c r="O98" s="82"/>
    </row>
    <row r="99" spans="1:15">
      <c r="A99" s="21"/>
      <c r="B99" s="21"/>
      <c r="C99" s="21"/>
      <c r="D99" s="21"/>
      <c r="E99" s="21"/>
      <c r="F99" s="23"/>
      <c r="G99" s="23"/>
      <c r="H99" s="45" t="s">
        <v>18</v>
      </c>
      <c r="I99" s="57"/>
      <c r="J99" s="63"/>
      <c r="K99" s="64"/>
      <c r="L99" s="65"/>
      <c r="M99" s="66"/>
      <c r="N99" s="67"/>
      <c r="O99" s="82"/>
    </row>
    <row r="100" spans="1:15">
      <c r="A100" s="21"/>
      <c r="B100" s="21">
        <v>660</v>
      </c>
      <c r="C100" s="21"/>
      <c r="D100" s="21"/>
      <c r="E100" s="60"/>
      <c r="F100" s="94" t="s">
        <v>34</v>
      </c>
      <c r="G100" s="94"/>
      <c r="H100" s="45" t="s">
        <v>14</v>
      </c>
      <c r="I100" s="57">
        <f>SUM(I101:I102)</f>
        <v>13</v>
      </c>
      <c r="J100" s="63">
        <f>J101+J102</f>
        <v>139107</v>
      </c>
      <c r="K100" s="64">
        <f>K101+K102</f>
        <v>95000</v>
      </c>
      <c r="L100" s="65">
        <f>L101+L102</f>
        <v>0</v>
      </c>
      <c r="M100" s="66">
        <f>M101+M102</f>
        <v>0</v>
      </c>
      <c r="N100" s="67">
        <f>N101+N102</f>
        <v>1040000</v>
      </c>
      <c r="O100" s="82">
        <f>SUM(O105)</f>
        <v>1274107</v>
      </c>
    </row>
    <row r="101" spans="1:15">
      <c r="A101" s="21"/>
      <c r="B101" s="21"/>
      <c r="C101" s="21"/>
      <c r="D101" s="21"/>
      <c r="E101" s="21"/>
      <c r="F101" s="23"/>
      <c r="G101" s="23"/>
      <c r="H101" s="45" t="s">
        <v>15</v>
      </c>
      <c r="I101" s="57">
        <f t="shared" ref="I101:N101" si="9">SUM(I106)</f>
        <v>13</v>
      </c>
      <c r="J101" s="63">
        <f t="shared" si="9"/>
        <v>139107</v>
      </c>
      <c r="K101" s="64">
        <f t="shared" si="9"/>
        <v>85000</v>
      </c>
      <c r="L101" s="65">
        <f t="shared" si="9"/>
        <v>0</v>
      </c>
      <c r="M101" s="66">
        <f t="shared" si="9"/>
        <v>0</v>
      </c>
      <c r="N101" s="67">
        <f t="shared" si="9"/>
        <v>783543</v>
      </c>
      <c r="O101" s="82">
        <f>SUM(O106)</f>
        <v>1007650</v>
      </c>
    </row>
    <row r="102" spans="1:15">
      <c r="A102" s="21"/>
      <c r="B102" s="21"/>
      <c r="C102" s="21"/>
      <c r="D102" s="21"/>
      <c r="E102" s="21"/>
      <c r="F102" s="23"/>
      <c r="G102" s="23"/>
      <c r="H102" s="45" t="s">
        <v>16</v>
      </c>
      <c r="I102" s="57"/>
      <c r="J102" s="63">
        <f>SUM(J107)</f>
        <v>0</v>
      </c>
      <c r="K102" s="64">
        <f>SUM(K107)</f>
        <v>10000</v>
      </c>
      <c r="L102" s="65">
        <f>SUM(L107)</f>
        <v>0</v>
      </c>
      <c r="M102" s="66">
        <f>SUM(M107)</f>
        <v>0</v>
      </c>
      <c r="N102" s="67">
        <f>SUM(N107)</f>
        <v>256457</v>
      </c>
      <c r="O102" s="82">
        <f>SUM(O107)</f>
        <v>266457</v>
      </c>
    </row>
    <row r="103" spans="1:15">
      <c r="A103" s="21"/>
      <c r="B103" s="21"/>
      <c r="C103" s="21"/>
      <c r="D103" s="21"/>
      <c r="E103" s="21"/>
      <c r="F103" s="23"/>
      <c r="G103" s="23"/>
      <c r="H103" s="45" t="s">
        <v>17</v>
      </c>
      <c r="I103" s="57"/>
      <c r="J103" s="63"/>
      <c r="K103" s="64"/>
      <c r="L103" s="65"/>
      <c r="M103" s="66"/>
      <c r="N103" s="67"/>
      <c r="O103" s="82"/>
    </row>
    <row r="104" spans="1:15">
      <c r="A104" s="21"/>
      <c r="B104" s="21"/>
      <c r="C104" s="21"/>
      <c r="D104" s="21"/>
      <c r="E104" s="21"/>
      <c r="F104" s="23"/>
      <c r="G104" s="23"/>
      <c r="H104" s="45" t="s">
        <v>18</v>
      </c>
      <c r="I104" s="57"/>
      <c r="J104" s="63"/>
      <c r="K104" s="64"/>
      <c r="L104" s="65"/>
      <c r="M104" s="66"/>
      <c r="N104" s="67"/>
      <c r="O104" s="82"/>
    </row>
    <row r="105" spans="1:15">
      <c r="A105" s="21"/>
      <c r="B105" s="21"/>
      <c r="C105" s="21">
        <v>66445</v>
      </c>
      <c r="D105" s="21">
        <v>620</v>
      </c>
      <c r="E105" s="60"/>
      <c r="F105" s="62"/>
      <c r="G105" s="62" t="s">
        <v>35</v>
      </c>
      <c r="H105" s="45" t="s">
        <v>14</v>
      </c>
      <c r="I105" s="57">
        <f>SUM(I106:I107)</f>
        <v>13</v>
      </c>
      <c r="J105" s="63">
        <f>J106+J107</f>
        <v>139107</v>
      </c>
      <c r="K105" s="64">
        <f>K106+K107</f>
        <v>95000</v>
      </c>
      <c r="L105" s="65">
        <f>L106+L107</f>
        <v>0</v>
      </c>
      <c r="M105" s="66">
        <f>M106+M107</f>
        <v>0</v>
      </c>
      <c r="N105" s="67">
        <f>N106+N107</f>
        <v>1040000</v>
      </c>
      <c r="O105" s="82">
        <f>SUM(J105:N105)</f>
        <v>1274107</v>
      </c>
    </row>
    <row r="106" spans="1:15">
      <c r="A106" s="21"/>
      <c r="B106" s="21"/>
      <c r="C106" s="21"/>
      <c r="D106" s="21"/>
      <c r="E106" s="21"/>
      <c r="F106" s="23"/>
      <c r="G106" s="23"/>
      <c r="H106" s="45" t="s">
        <v>15</v>
      </c>
      <c r="I106" s="57">
        <v>13</v>
      </c>
      <c r="J106" s="63">
        <v>139107</v>
      </c>
      <c r="K106" s="64">
        <v>85000</v>
      </c>
      <c r="L106" s="65">
        <v>0</v>
      </c>
      <c r="M106" s="66">
        <v>0</v>
      </c>
      <c r="N106" s="67">
        <v>783543</v>
      </c>
      <c r="O106" s="82">
        <f>SUM(J106:N106)</f>
        <v>1007650</v>
      </c>
    </row>
    <row r="107" spans="1:15">
      <c r="A107" s="21"/>
      <c r="B107" s="21"/>
      <c r="C107" s="21"/>
      <c r="D107" s="21"/>
      <c r="E107" s="21"/>
      <c r="F107" s="23"/>
      <c r="G107" s="23"/>
      <c r="H107" s="45" t="s">
        <v>16</v>
      </c>
      <c r="I107" s="57"/>
      <c r="J107" s="63">
        <v>0</v>
      </c>
      <c r="K107" s="64">
        <v>10000</v>
      </c>
      <c r="L107" s="65">
        <v>0</v>
      </c>
      <c r="M107" s="66">
        <v>0</v>
      </c>
      <c r="N107" s="67">
        <v>256457</v>
      </c>
      <c r="O107" s="82">
        <f>SUM(J107:N107)</f>
        <v>266457</v>
      </c>
    </row>
    <row r="108" spans="1:15">
      <c r="A108" s="21"/>
      <c r="B108" s="21"/>
      <c r="C108" s="21"/>
      <c r="D108" s="21"/>
      <c r="E108" s="21"/>
      <c r="F108" s="23"/>
      <c r="G108" s="23"/>
      <c r="H108" s="45" t="s">
        <v>17</v>
      </c>
      <c r="I108" s="57"/>
      <c r="J108" s="63"/>
      <c r="K108" s="64"/>
      <c r="L108" s="65"/>
      <c r="M108" s="66"/>
      <c r="N108" s="67"/>
      <c r="O108" s="82"/>
    </row>
    <row r="109" spans="1:15">
      <c r="A109" s="21"/>
      <c r="B109" s="21"/>
      <c r="C109" s="21"/>
      <c r="D109" s="21"/>
      <c r="E109" s="21"/>
      <c r="F109" s="23"/>
      <c r="G109" s="23"/>
      <c r="H109" s="45" t="s">
        <v>18</v>
      </c>
      <c r="I109" s="57"/>
      <c r="J109" s="63"/>
      <c r="K109" s="64"/>
      <c r="L109" s="65"/>
      <c r="M109" s="66"/>
      <c r="N109" s="67"/>
      <c r="O109" s="82"/>
    </row>
    <row r="110" spans="1:15">
      <c r="A110" s="21"/>
      <c r="B110" s="21">
        <v>730</v>
      </c>
      <c r="C110" s="21"/>
      <c r="D110" s="21"/>
      <c r="E110" s="60"/>
      <c r="F110" s="94" t="s">
        <v>36</v>
      </c>
      <c r="G110" s="94"/>
      <c r="H110" s="45" t="s">
        <v>14</v>
      </c>
      <c r="I110" s="57">
        <f>SUM(I111:I112)</f>
        <v>126</v>
      </c>
      <c r="J110" s="63">
        <f>J111+J112</f>
        <v>1407294</v>
      </c>
      <c r="K110" s="64">
        <f>K111+K112</f>
        <v>291000</v>
      </c>
      <c r="L110" s="65">
        <f>L111+L112</f>
        <v>35000</v>
      </c>
      <c r="M110" s="66">
        <f>M111+M112</f>
        <v>0</v>
      </c>
      <c r="N110" s="67">
        <f>N111+N112</f>
        <v>210000</v>
      </c>
      <c r="O110" s="82">
        <f>SUM(O115,O120)</f>
        <v>1943294</v>
      </c>
    </row>
    <row r="111" spans="1:15">
      <c r="A111" s="21"/>
      <c r="B111" s="21"/>
      <c r="C111" s="21"/>
      <c r="D111" s="21"/>
      <c r="E111" s="21"/>
      <c r="F111" s="23"/>
      <c r="G111" s="23"/>
      <c r="H111" s="45" t="s">
        <v>15</v>
      </c>
      <c r="I111" s="57">
        <f t="shared" ref="I111:N111" si="10">SUM(I116,I121)</f>
        <v>126</v>
      </c>
      <c r="J111" s="63">
        <f t="shared" si="10"/>
        <v>1407294</v>
      </c>
      <c r="K111" s="64">
        <f t="shared" si="10"/>
        <v>290000</v>
      </c>
      <c r="L111" s="65">
        <f t="shared" si="10"/>
        <v>35000</v>
      </c>
      <c r="M111" s="66">
        <f t="shared" si="10"/>
        <v>0</v>
      </c>
      <c r="N111" s="67">
        <f t="shared" si="10"/>
        <v>207881</v>
      </c>
      <c r="O111" s="82">
        <f>SUM(O116,O121)</f>
        <v>1940175</v>
      </c>
    </row>
    <row r="112" spans="1:15">
      <c r="A112" s="21"/>
      <c r="B112" s="21"/>
      <c r="C112" s="21"/>
      <c r="D112" s="21"/>
      <c r="E112" s="21"/>
      <c r="F112" s="23"/>
      <c r="G112" s="23"/>
      <c r="H112" s="45" t="s">
        <v>16</v>
      </c>
      <c r="I112" s="57"/>
      <c r="J112" s="63">
        <f>SUM(J117,J122)</f>
        <v>0</v>
      </c>
      <c r="K112" s="64">
        <f>SUM(K117,K122)</f>
        <v>1000</v>
      </c>
      <c r="L112" s="65">
        <f>SUM(L117,L122)</f>
        <v>0</v>
      </c>
      <c r="M112" s="66">
        <f>SUM(M117,M122)</f>
        <v>0</v>
      </c>
      <c r="N112" s="67">
        <f>SUM(N117,N122)</f>
        <v>2119</v>
      </c>
      <c r="O112" s="82">
        <f>SUM(O117,O122)</f>
        <v>3119</v>
      </c>
    </row>
    <row r="113" spans="1:15">
      <c r="A113" s="21"/>
      <c r="B113" s="21"/>
      <c r="C113" s="21"/>
      <c r="D113" s="21"/>
      <c r="E113" s="21"/>
      <c r="F113" s="23"/>
      <c r="G113" s="23"/>
      <c r="H113" s="45" t="s">
        <v>17</v>
      </c>
      <c r="I113" s="57"/>
      <c r="J113" s="63"/>
      <c r="K113" s="64"/>
      <c r="L113" s="65"/>
      <c r="M113" s="66"/>
      <c r="N113" s="67"/>
      <c r="O113" s="82"/>
    </row>
    <row r="114" spans="1:15">
      <c r="A114" s="21"/>
      <c r="B114" s="21"/>
      <c r="C114" s="21"/>
      <c r="D114" s="21"/>
      <c r="E114" s="21"/>
      <c r="F114" s="23"/>
      <c r="G114" s="23"/>
      <c r="H114" s="45" t="s">
        <v>18</v>
      </c>
      <c r="I114" s="57"/>
      <c r="J114" s="63"/>
      <c r="K114" s="64"/>
      <c r="L114" s="65"/>
      <c r="M114" s="66"/>
      <c r="N114" s="67"/>
      <c r="O114" s="82"/>
    </row>
    <row r="115" spans="1:15">
      <c r="A115" s="21"/>
      <c r="B115" s="21"/>
      <c r="C115" s="21">
        <v>73037</v>
      </c>
      <c r="D115" s="21">
        <v>760</v>
      </c>
      <c r="E115" s="60"/>
      <c r="F115" s="62"/>
      <c r="G115" s="62" t="s">
        <v>21</v>
      </c>
      <c r="H115" s="45" t="s">
        <v>14</v>
      </c>
      <c r="I115" s="57">
        <f>SUM(I116:I117)</f>
        <v>3</v>
      </c>
      <c r="J115" s="63">
        <f>J116+J117</f>
        <v>35077</v>
      </c>
      <c r="K115" s="64">
        <f>K116+K117</f>
        <v>1000</v>
      </c>
      <c r="L115" s="65">
        <f>L116+L117</f>
        <v>0</v>
      </c>
      <c r="M115" s="66">
        <f>M116+M117</f>
        <v>0</v>
      </c>
      <c r="N115" s="67">
        <f>N116+N117</f>
        <v>0</v>
      </c>
      <c r="O115" s="82">
        <f>SUM(J115:N115)</f>
        <v>36077</v>
      </c>
    </row>
    <row r="116" spans="1:15">
      <c r="A116" s="21"/>
      <c r="B116" s="21"/>
      <c r="C116" s="21"/>
      <c r="D116" s="21"/>
      <c r="E116" s="21"/>
      <c r="F116" s="23"/>
      <c r="G116" s="23"/>
      <c r="H116" s="45" t="s">
        <v>15</v>
      </c>
      <c r="I116" s="57">
        <v>3</v>
      </c>
      <c r="J116" s="63">
        <v>35077</v>
      </c>
      <c r="K116" s="64">
        <v>0</v>
      </c>
      <c r="L116" s="65">
        <v>0</v>
      </c>
      <c r="M116" s="66">
        <v>0</v>
      </c>
      <c r="N116" s="67">
        <v>0</v>
      </c>
      <c r="O116" s="82">
        <f>SUM(J116:N116)</f>
        <v>35077</v>
      </c>
    </row>
    <row r="117" spans="1:15">
      <c r="A117" s="21"/>
      <c r="B117" s="21"/>
      <c r="C117" s="21"/>
      <c r="D117" s="21"/>
      <c r="E117" s="21"/>
      <c r="F117" s="23"/>
      <c r="G117" s="23"/>
      <c r="H117" s="45" t="s">
        <v>16</v>
      </c>
      <c r="I117" s="57"/>
      <c r="J117" s="63">
        <v>0</v>
      </c>
      <c r="K117" s="64">
        <v>1000</v>
      </c>
      <c r="L117" s="65">
        <v>0</v>
      </c>
      <c r="M117" s="66">
        <v>0</v>
      </c>
      <c r="N117" s="67">
        <v>0</v>
      </c>
      <c r="O117" s="82">
        <f>SUM(J117:N117)</f>
        <v>1000</v>
      </c>
    </row>
    <row r="118" spans="1:15">
      <c r="A118" s="21"/>
      <c r="B118" s="21"/>
      <c r="C118" s="21"/>
      <c r="D118" s="21"/>
      <c r="E118" s="21"/>
      <c r="F118" s="23"/>
      <c r="G118" s="23"/>
      <c r="H118" s="45" t="s">
        <v>17</v>
      </c>
      <c r="I118" s="57"/>
      <c r="J118" s="63"/>
      <c r="K118" s="64"/>
      <c r="L118" s="65"/>
      <c r="M118" s="66"/>
      <c r="N118" s="67"/>
      <c r="O118" s="82"/>
    </row>
    <row r="119" spans="1:15">
      <c r="A119" s="21"/>
      <c r="B119" s="21"/>
      <c r="C119" s="21"/>
      <c r="D119" s="21"/>
      <c r="E119" s="21"/>
      <c r="F119" s="23"/>
      <c r="G119" s="23"/>
      <c r="H119" s="45" t="s">
        <v>18</v>
      </c>
      <c r="I119" s="57"/>
      <c r="J119" s="63"/>
      <c r="K119" s="64"/>
      <c r="L119" s="65"/>
      <c r="M119" s="66"/>
      <c r="N119" s="67"/>
      <c r="O119" s="82"/>
    </row>
    <row r="120" spans="1:15">
      <c r="A120" s="21"/>
      <c r="B120" s="21"/>
      <c r="C120" s="21">
        <v>74700</v>
      </c>
      <c r="D120" s="21">
        <v>721</v>
      </c>
      <c r="E120" s="60"/>
      <c r="F120" s="62"/>
      <c r="G120" s="62" t="s">
        <v>37</v>
      </c>
      <c r="H120" s="45" t="s">
        <v>14</v>
      </c>
      <c r="I120" s="57">
        <f>SUM(I121:I122)</f>
        <v>123</v>
      </c>
      <c r="J120" s="63">
        <f>J121+J122</f>
        <v>1372217</v>
      </c>
      <c r="K120" s="64">
        <f>K121+K122</f>
        <v>290000</v>
      </c>
      <c r="L120" s="65">
        <f>L121+L122</f>
        <v>35000</v>
      </c>
      <c r="M120" s="66">
        <f>M121+M122</f>
        <v>0</v>
      </c>
      <c r="N120" s="67">
        <f>N121+N122</f>
        <v>210000</v>
      </c>
      <c r="O120" s="82">
        <f>SUM(J120:N120)</f>
        <v>1907217</v>
      </c>
    </row>
    <row r="121" spans="1:15">
      <c r="A121" s="21"/>
      <c r="B121" s="21"/>
      <c r="C121" s="21"/>
      <c r="D121" s="21"/>
      <c r="E121" s="21"/>
      <c r="F121" s="23"/>
      <c r="G121" s="23"/>
      <c r="H121" s="45" t="s">
        <v>15</v>
      </c>
      <c r="I121" s="57">
        <v>123</v>
      </c>
      <c r="J121" s="63">
        <v>1372217</v>
      </c>
      <c r="K121" s="64">
        <v>290000</v>
      </c>
      <c r="L121" s="65">
        <v>35000</v>
      </c>
      <c r="M121" s="66">
        <v>0</v>
      </c>
      <c r="N121" s="67">
        <v>207881</v>
      </c>
      <c r="O121" s="82">
        <f>SUM(J121:N121)</f>
        <v>1905098</v>
      </c>
    </row>
    <row r="122" spans="1:15">
      <c r="A122" s="21"/>
      <c r="B122" s="21"/>
      <c r="C122" s="21"/>
      <c r="D122" s="21"/>
      <c r="E122" s="21"/>
      <c r="F122" s="23"/>
      <c r="G122" s="23"/>
      <c r="H122" s="45" t="s">
        <v>16</v>
      </c>
      <c r="I122" s="57"/>
      <c r="J122" s="63">
        <v>0</v>
      </c>
      <c r="K122" s="64">
        <v>0</v>
      </c>
      <c r="L122" s="65">
        <v>0</v>
      </c>
      <c r="M122" s="66">
        <v>0</v>
      </c>
      <c r="N122" s="67">
        <v>2119</v>
      </c>
      <c r="O122" s="82">
        <f>SUM(J122:N122)</f>
        <v>2119</v>
      </c>
    </row>
    <row r="123" spans="1:15">
      <c r="A123" s="21"/>
      <c r="B123" s="21"/>
      <c r="C123" s="21"/>
      <c r="D123" s="21"/>
      <c r="E123" s="21"/>
      <c r="F123" s="23"/>
      <c r="G123" s="23"/>
      <c r="H123" s="45" t="s">
        <v>17</v>
      </c>
      <c r="I123" s="57"/>
      <c r="J123" s="63"/>
      <c r="K123" s="64"/>
      <c r="L123" s="65"/>
      <c r="M123" s="66"/>
      <c r="N123" s="67"/>
      <c r="O123" s="82"/>
    </row>
    <row r="124" spans="1:15">
      <c r="A124" s="21"/>
      <c r="B124" s="21"/>
      <c r="C124" s="21"/>
      <c r="D124" s="21"/>
      <c r="E124" s="21"/>
      <c r="F124" s="23"/>
      <c r="G124" s="23"/>
      <c r="H124" s="45" t="s">
        <v>18</v>
      </c>
      <c r="I124" s="57"/>
      <c r="J124" s="63"/>
      <c r="K124" s="64"/>
      <c r="L124" s="65"/>
      <c r="M124" s="66"/>
      <c r="N124" s="67"/>
      <c r="O124" s="82"/>
    </row>
    <row r="125" spans="1:15">
      <c r="A125" s="21"/>
      <c r="B125" s="21">
        <v>755</v>
      </c>
      <c r="C125" s="21"/>
      <c r="D125" s="21"/>
      <c r="E125" s="60"/>
      <c r="F125" s="94" t="s">
        <v>38</v>
      </c>
      <c r="G125" s="94"/>
      <c r="H125" s="45" t="s">
        <v>14</v>
      </c>
      <c r="I125" s="57">
        <f>SUM(I126:I127)</f>
        <v>8</v>
      </c>
      <c r="J125" s="63">
        <f>J126+J127</f>
        <v>78239</v>
      </c>
      <c r="K125" s="64">
        <f>K126+K127</f>
        <v>5000</v>
      </c>
      <c r="L125" s="65">
        <f>L126+L127</f>
        <v>0</v>
      </c>
      <c r="M125" s="66">
        <f>M126+M127</f>
        <v>10000</v>
      </c>
      <c r="N125" s="67">
        <f>N126+N127</f>
        <v>350000</v>
      </c>
      <c r="O125" s="82">
        <f>SUM(O130,O135)</f>
        <v>443239</v>
      </c>
    </row>
    <row r="126" spans="1:15">
      <c r="A126" s="21"/>
      <c r="B126" s="21"/>
      <c r="C126" s="21"/>
      <c r="D126" s="21"/>
      <c r="E126" s="21"/>
      <c r="F126" s="23"/>
      <c r="G126" s="23"/>
      <c r="H126" s="45" t="s">
        <v>15</v>
      </c>
      <c r="I126" s="57">
        <f t="shared" ref="I126:N126" si="11">SUM(I131,I136)</f>
        <v>8</v>
      </c>
      <c r="J126" s="63">
        <f t="shared" si="11"/>
        <v>78239</v>
      </c>
      <c r="K126" s="64">
        <f t="shared" si="11"/>
        <v>0</v>
      </c>
      <c r="L126" s="65">
        <f t="shared" si="11"/>
        <v>0</v>
      </c>
      <c r="M126" s="66">
        <f t="shared" si="11"/>
        <v>10000</v>
      </c>
      <c r="N126" s="67">
        <f t="shared" si="11"/>
        <v>320000</v>
      </c>
      <c r="O126" s="82">
        <f>SUM(O131,O136)</f>
        <v>408239</v>
      </c>
    </row>
    <row r="127" spans="1:15">
      <c r="A127" s="21"/>
      <c r="B127" s="21"/>
      <c r="C127" s="21"/>
      <c r="D127" s="21"/>
      <c r="E127" s="21"/>
      <c r="F127" s="23"/>
      <c r="G127" s="23"/>
      <c r="H127" s="45" t="s">
        <v>16</v>
      </c>
      <c r="I127" s="57"/>
      <c r="J127" s="63">
        <f>SUM(J132,J137)</f>
        <v>0</v>
      </c>
      <c r="K127" s="64">
        <f>SUM(K132,K137)</f>
        <v>5000</v>
      </c>
      <c r="L127" s="65">
        <f>SUM(L132,L137)</f>
        <v>0</v>
      </c>
      <c r="M127" s="66">
        <f>SUM(M132,M137)</f>
        <v>0</v>
      </c>
      <c r="N127" s="67">
        <f>SUM(N132,N137)</f>
        <v>30000</v>
      </c>
      <c r="O127" s="82">
        <f>SUM(O132,O137)</f>
        <v>35000</v>
      </c>
    </row>
    <row r="128" spans="1:15">
      <c r="A128" s="21"/>
      <c r="B128" s="21"/>
      <c r="C128" s="21"/>
      <c r="D128" s="21"/>
      <c r="E128" s="21"/>
      <c r="F128" s="23"/>
      <c r="G128" s="23"/>
      <c r="H128" s="45" t="s">
        <v>17</v>
      </c>
      <c r="I128" s="57"/>
      <c r="J128" s="63"/>
      <c r="K128" s="64"/>
      <c r="L128" s="65"/>
      <c r="M128" s="66"/>
      <c r="N128" s="67"/>
      <c r="O128" s="82"/>
    </row>
    <row r="129" spans="1:15">
      <c r="A129" s="21"/>
      <c r="B129" s="21"/>
      <c r="C129" s="21"/>
      <c r="D129" s="21"/>
      <c r="E129" s="21"/>
      <c r="F129" s="23"/>
      <c r="G129" s="23"/>
      <c r="H129" s="45" t="s">
        <v>18</v>
      </c>
      <c r="I129" s="57"/>
      <c r="J129" s="63"/>
      <c r="K129" s="64"/>
      <c r="L129" s="65"/>
      <c r="M129" s="66"/>
      <c r="N129" s="67"/>
      <c r="O129" s="82"/>
    </row>
    <row r="130" spans="1:15">
      <c r="A130" s="21"/>
      <c r="B130" s="21"/>
      <c r="C130" s="21">
        <v>75636</v>
      </c>
      <c r="D130" s="21">
        <v>1040</v>
      </c>
      <c r="E130" s="60"/>
      <c r="F130" s="62"/>
      <c r="G130" s="62" t="s">
        <v>39</v>
      </c>
      <c r="H130" s="45" t="s">
        <v>14</v>
      </c>
      <c r="I130" s="57">
        <f>SUM(I131:I132)</f>
        <v>8</v>
      </c>
      <c r="J130" s="63">
        <f>J131+J132</f>
        <v>78239</v>
      </c>
      <c r="K130" s="64">
        <f>K131+K132</f>
        <v>5000</v>
      </c>
      <c r="L130" s="65">
        <f>L131+L132</f>
        <v>0</v>
      </c>
      <c r="M130" s="66">
        <f>M131+M132</f>
        <v>10000</v>
      </c>
      <c r="N130" s="67">
        <f>N131+N132</f>
        <v>150000</v>
      </c>
      <c r="O130" s="82">
        <f>SUM(J130:N130)</f>
        <v>243239</v>
      </c>
    </row>
    <row r="131" spans="1:15">
      <c r="A131" s="21"/>
      <c r="B131" s="21"/>
      <c r="C131" s="21"/>
      <c r="D131" s="21"/>
      <c r="E131" s="21"/>
      <c r="F131" s="23"/>
      <c r="G131" s="23"/>
      <c r="H131" s="45" t="s">
        <v>15</v>
      </c>
      <c r="I131" s="57">
        <v>8</v>
      </c>
      <c r="J131" s="63">
        <v>78239</v>
      </c>
      <c r="K131" s="64">
        <v>0</v>
      </c>
      <c r="L131" s="65">
        <v>0</v>
      </c>
      <c r="M131" s="66">
        <v>10000</v>
      </c>
      <c r="N131" s="67">
        <v>120000</v>
      </c>
      <c r="O131" s="82">
        <f>SUM(J131:N131)</f>
        <v>208239</v>
      </c>
    </row>
    <row r="132" spans="1:15">
      <c r="A132" s="21"/>
      <c r="B132" s="21"/>
      <c r="C132" s="21"/>
      <c r="D132" s="21"/>
      <c r="E132" s="21"/>
      <c r="F132" s="23"/>
      <c r="G132" s="23"/>
      <c r="H132" s="45" t="s">
        <v>16</v>
      </c>
      <c r="I132" s="57"/>
      <c r="J132" s="63">
        <v>0</v>
      </c>
      <c r="K132" s="64">
        <v>5000</v>
      </c>
      <c r="L132" s="65">
        <v>0</v>
      </c>
      <c r="M132" s="66">
        <v>0</v>
      </c>
      <c r="N132" s="67">
        <v>30000</v>
      </c>
      <c r="O132" s="82">
        <f>SUM(J132:N132)</f>
        <v>35000</v>
      </c>
    </row>
    <row r="133" spans="1:15">
      <c r="A133" s="21"/>
      <c r="B133" s="21"/>
      <c r="C133" s="21"/>
      <c r="D133" s="21"/>
      <c r="E133" s="21"/>
      <c r="F133" s="23"/>
      <c r="G133" s="23"/>
      <c r="H133" s="45" t="s">
        <v>17</v>
      </c>
      <c r="I133" s="57"/>
      <c r="J133" s="63"/>
      <c r="K133" s="64"/>
      <c r="L133" s="65"/>
      <c r="M133" s="66"/>
      <c r="N133" s="67"/>
      <c r="O133" s="82"/>
    </row>
    <row r="134" spans="1:15">
      <c r="A134" s="21"/>
      <c r="B134" s="21"/>
      <c r="C134" s="21"/>
      <c r="D134" s="21"/>
      <c r="E134" s="21"/>
      <c r="F134" s="23"/>
      <c r="G134" s="23"/>
      <c r="H134" s="45" t="s">
        <v>18</v>
      </c>
      <c r="I134" s="57"/>
      <c r="J134" s="63"/>
      <c r="K134" s="64"/>
      <c r="L134" s="65"/>
      <c r="M134" s="66"/>
      <c r="N134" s="67"/>
      <c r="O134" s="82"/>
    </row>
    <row r="135" spans="1:15">
      <c r="A135" s="21"/>
      <c r="B135" s="21"/>
      <c r="C135" s="21">
        <v>75637</v>
      </c>
      <c r="D135" s="21"/>
      <c r="E135" s="60"/>
      <c r="F135" s="62"/>
      <c r="G135" s="62" t="s">
        <v>40</v>
      </c>
      <c r="H135" s="45" t="s">
        <v>14</v>
      </c>
      <c r="I135" s="57">
        <f>SUM(I136:I137)</f>
        <v>0</v>
      </c>
      <c r="J135" s="63">
        <f>J136+J137</f>
        <v>0</v>
      </c>
      <c r="K135" s="64">
        <f>K136+K137</f>
        <v>0</v>
      </c>
      <c r="L135" s="65">
        <f>L136+L137</f>
        <v>0</v>
      </c>
      <c r="M135" s="66">
        <f>M136+M137</f>
        <v>0</v>
      </c>
      <c r="N135" s="67">
        <f>N136+N137</f>
        <v>200000</v>
      </c>
      <c r="O135" s="82">
        <f>SUM(J135:N135)</f>
        <v>200000</v>
      </c>
    </row>
    <row r="136" spans="1:15">
      <c r="A136" s="21"/>
      <c r="B136" s="21"/>
      <c r="C136" s="21"/>
      <c r="D136" s="21"/>
      <c r="E136" s="21"/>
      <c r="F136" s="23"/>
      <c r="G136" s="23"/>
      <c r="H136" s="45" t="s">
        <v>15</v>
      </c>
      <c r="I136" s="57"/>
      <c r="J136" s="63">
        <v>0</v>
      </c>
      <c r="K136" s="64">
        <v>0</v>
      </c>
      <c r="L136" s="65">
        <v>0</v>
      </c>
      <c r="M136" s="66">
        <v>0</v>
      </c>
      <c r="N136" s="67">
        <v>200000</v>
      </c>
      <c r="O136" s="82">
        <f>SUM(J136:N136)</f>
        <v>200000</v>
      </c>
    </row>
    <row r="137" spans="1:15">
      <c r="A137" s="21"/>
      <c r="B137" s="21"/>
      <c r="C137" s="21"/>
      <c r="D137" s="21"/>
      <c r="E137" s="21"/>
      <c r="F137" s="23"/>
      <c r="G137" s="23"/>
      <c r="H137" s="45" t="s">
        <v>16</v>
      </c>
      <c r="I137" s="57"/>
      <c r="J137" s="63">
        <v>0</v>
      </c>
      <c r="K137" s="64">
        <v>0</v>
      </c>
      <c r="L137" s="65">
        <v>0</v>
      </c>
      <c r="M137" s="66">
        <v>0</v>
      </c>
      <c r="N137" s="67">
        <v>0</v>
      </c>
      <c r="O137" s="82">
        <f>SUM(J137:N137)</f>
        <v>0</v>
      </c>
    </row>
    <row r="138" spans="1:15">
      <c r="A138" s="21"/>
      <c r="B138" s="21"/>
      <c r="C138" s="21"/>
      <c r="D138" s="21"/>
      <c r="E138" s="21"/>
      <c r="F138" s="23"/>
      <c r="G138" s="23"/>
      <c r="H138" s="45" t="s">
        <v>17</v>
      </c>
      <c r="I138" s="57"/>
      <c r="J138" s="63"/>
      <c r="K138" s="64"/>
      <c r="L138" s="65"/>
      <c r="M138" s="66"/>
      <c r="N138" s="67"/>
      <c r="O138" s="82"/>
    </row>
    <row r="139" spans="1:15">
      <c r="A139" s="21"/>
      <c r="B139" s="21"/>
      <c r="C139" s="21"/>
      <c r="D139" s="21"/>
      <c r="E139" s="21"/>
      <c r="F139" s="23"/>
      <c r="G139" s="23"/>
      <c r="H139" s="45" t="s">
        <v>18</v>
      </c>
      <c r="I139" s="57"/>
      <c r="J139" s="63"/>
      <c r="K139" s="64"/>
      <c r="L139" s="65"/>
      <c r="M139" s="66"/>
      <c r="N139" s="67"/>
      <c r="O139" s="82"/>
    </row>
    <row r="140" spans="1:15">
      <c r="A140" s="21"/>
      <c r="B140" s="21">
        <v>850</v>
      </c>
      <c r="C140" s="21"/>
      <c r="D140" s="21"/>
      <c r="E140" s="60"/>
      <c r="F140" s="94" t="s">
        <v>41</v>
      </c>
      <c r="G140" s="94"/>
      <c r="H140" s="45" t="s">
        <v>14</v>
      </c>
      <c r="I140" s="57">
        <f>SUM(I141:I142)</f>
        <v>18</v>
      </c>
      <c r="J140" s="63">
        <f>J141+J142</f>
        <v>146896</v>
      </c>
      <c r="K140" s="64">
        <f>K141+K142</f>
        <v>150000</v>
      </c>
      <c r="L140" s="65">
        <f>L141+L142</f>
        <v>25000</v>
      </c>
      <c r="M140" s="66">
        <f>M141+M142</f>
        <v>150000</v>
      </c>
      <c r="N140" s="67">
        <f>N141+N142</f>
        <v>350000</v>
      </c>
      <c r="O140" s="82">
        <f>SUM(O145)</f>
        <v>821896</v>
      </c>
    </row>
    <row r="141" spans="1:15">
      <c r="A141" s="21"/>
      <c r="B141" s="21"/>
      <c r="C141" s="21"/>
      <c r="D141" s="21"/>
      <c r="E141" s="21"/>
      <c r="F141" s="23"/>
      <c r="G141" s="23"/>
      <c r="H141" s="45" t="s">
        <v>15</v>
      </c>
      <c r="I141" s="57">
        <f t="shared" ref="I141:N141" si="12">SUM(I146)</f>
        <v>18</v>
      </c>
      <c r="J141" s="63">
        <f t="shared" si="12"/>
        <v>146896</v>
      </c>
      <c r="K141" s="64">
        <f t="shared" si="12"/>
        <v>96000</v>
      </c>
      <c r="L141" s="65">
        <f t="shared" si="12"/>
        <v>17000</v>
      </c>
      <c r="M141" s="66">
        <f t="shared" si="12"/>
        <v>150000</v>
      </c>
      <c r="N141" s="67">
        <f t="shared" si="12"/>
        <v>277500</v>
      </c>
      <c r="O141" s="82">
        <f>SUM(O146)</f>
        <v>687396</v>
      </c>
    </row>
    <row r="142" spans="1:15">
      <c r="A142" s="21"/>
      <c r="B142" s="21"/>
      <c r="C142" s="21"/>
      <c r="D142" s="21"/>
      <c r="E142" s="21"/>
      <c r="F142" s="23"/>
      <c r="G142" s="23"/>
      <c r="H142" s="45" t="s">
        <v>16</v>
      </c>
      <c r="I142" s="57"/>
      <c r="J142" s="63">
        <f>SUM(J147)</f>
        <v>0</v>
      </c>
      <c r="K142" s="64">
        <f>SUM(K147)</f>
        <v>54000</v>
      </c>
      <c r="L142" s="65">
        <f>SUM(L147)</f>
        <v>8000</v>
      </c>
      <c r="M142" s="66">
        <f>SUM(M147)</f>
        <v>0</v>
      </c>
      <c r="N142" s="67">
        <f>SUM(N147)</f>
        <v>72500</v>
      </c>
      <c r="O142" s="82">
        <f>SUM(O147)</f>
        <v>134500</v>
      </c>
    </row>
    <row r="143" spans="1:15">
      <c r="A143" s="21"/>
      <c r="B143" s="21"/>
      <c r="C143" s="21"/>
      <c r="D143" s="21"/>
      <c r="E143" s="21"/>
      <c r="F143" s="23"/>
      <c r="G143" s="23"/>
      <c r="H143" s="45" t="s">
        <v>17</v>
      </c>
      <c r="I143" s="57"/>
      <c r="J143" s="63"/>
      <c r="K143" s="64"/>
      <c r="L143" s="65"/>
      <c r="M143" s="66"/>
      <c r="N143" s="67"/>
      <c r="O143" s="82"/>
    </row>
    <row r="144" spans="1:15">
      <c r="A144" s="21"/>
      <c r="B144" s="21"/>
      <c r="C144" s="21"/>
      <c r="D144" s="21"/>
      <c r="E144" s="21"/>
      <c r="F144" s="23"/>
      <c r="G144" s="23"/>
      <c r="H144" s="45" t="s">
        <v>18</v>
      </c>
      <c r="I144" s="57"/>
      <c r="J144" s="63"/>
      <c r="K144" s="64"/>
      <c r="L144" s="65"/>
      <c r="M144" s="66"/>
      <c r="N144" s="67"/>
      <c r="O144" s="82"/>
    </row>
    <row r="145" spans="1:15">
      <c r="A145" s="21"/>
      <c r="B145" s="21"/>
      <c r="C145" s="21">
        <v>85028</v>
      </c>
      <c r="D145" s="21">
        <v>820</v>
      </c>
      <c r="E145" s="60"/>
      <c r="F145" s="62"/>
      <c r="G145" s="62" t="s">
        <v>42</v>
      </c>
      <c r="H145" s="45" t="s">
        <v>14</v>
      </c>
      <c r="I145" s="57">
        <f>SUM(I146:I147)</f>
        <v>18</v>
      </c>
      <c r="J145" s="63">
        <f>J146+J147</f>
        <v>146896</v>
      </c>
      <c r="K145" s="64">
        <f>K146+K147</f>
        <v>150000</v>
      </c>
      <c r="L145" s="65">
        <f>L146+L147</f>
        <v>25000</v>
      </c>
      <c r="M145" s="66">
        <f>M146+M147</f>
        <v>150000</v>
      </c>
      <c r="N145" s="67">
        <f>N146+N147</f>
        <v>350000</v>
      </c>
      <c r="O145" s="82">
        <f>SUM(J145:N145)</f>
        <v>821896</v>
      </c>
    </row>
    <row r="146" spans="1:15">
      <c r="A146" s="21"/>
      <c r="B146" s="21"/>
      <c r="C146" s="21"/>
      <c r="D146" s="21"/>
      <c r="E146" s="21"/>
      <c r="F146" s="23"/>
      <c r="G146" s="23"/>
      <c r="H146" s="45" t="s">
        <v>15</v>
      </c>
      <c r="I146" s="57">
        <v>18</v>
      </c>
      <c r="J146" s="63">
        <v>146896</v>
      </c>
      <c r="K146" s="64">
        <v>96000</v>
      </c>
      <c r="L146" s="65">
        <v>17000</v>
      </c>
      <c r="M146" s="66">
        <v>150000</v>
      </c>
      <c r="N146" s="67">
        <v>277500</v>
      </c>
      <c r="O146" s="82">
        <f>SUM(J146:N146)</f>
        <v>687396</v>
      </c>
    </row>
    <row r="147" spans="1:15">
      <c r="A147" s="21"/>
      <c r="B147" s="21"/>
      <c r="C147" s="21"/>
      <c r="D147" s="21"/>
      <c r="E147" s="21"/>
      <c r="F147" s="23"/>
      <c r="G147" s="23"/>
      <c r="H147" s="45" t="s">
        <v>16</v>
      </c>
      <c r="I147" s="57"/>
      <c r="J147" s="63">
        <v>0</v>
      </c>
      <c r="K147" s="64">
        <v>54000</v>
      </c>
      <c r="L147" s="65">
        <v>8000</v>
      </c>
      <c r="M147" s="66">
        <v>0</v>
      </c>
      <c r="N147" s="67">
        <v>72500</v>
      </c>
      <c r="O147" s="82">
        <f>SUM(J147:N147)</f>
        <v>134500</v>
      </c>
    </row>
    <row r="148" spans="1:15">
      <c r="A148" s="21"/>
      <c r="B148" s="21"/>
      <c r="C148" s="21"/>
      <c r="D148" s="21"/>
      <c r="E148" s="21"/>
      <c r="F148" s="23"/>
      <c r="G148" s="23"/>
      <c r="H148" s="45" t="s">
        <v>17</v>
      </c>
      <c r="I148" s="57"/>
      <c r="J148" s="63"/>
      <c r="K148" s="64"/>
      <c r="L148" s="65"/>
      <c r="M148" s="66"/>
      <c r="N148" s="67"/>
      <c r="O148" s="82"/>
    </row>
    <row r="149" spans="1:15">
      <c r="A149" s="21"/>
      <c r="B149" s="21"/>
      <c r="C149" s="21"/>
      <c r="D149" s="21"/>
      <c r="E149" s="21"/>
      <c r="F149" s="23"/>
      <c r="G149" s="23"/>
      <c r="H149" s="45" t="s">
        <v>18</v>
      </c>
      <c r="I149" s="57"/>
      <c r="J149" s="63"/>
      <c r="K149" s="64"/>
      <c r="L149" s="65"/>
      <c r="M149" s="66"/>
      <c r="N149" s="67"/>
      <c r="O149" s="82"/>
    </row>
    <row r="150" spans="1:15">
      <c r="A150" s="21"/>
      <c r="B150" s="21">
        <v>920</v>
      </c>
      <c r="C150" s="21"/>
      <c r="D150" s="21"/>
      <c r="E150" s="60"/>
      <c r="F150" s="94" t="s">
        <v>43</v>
      </c>
      <c r="G150" s="94"/>
      <c r="H150" s="45" t="s">
        <v>14</v>
      </c>
      <c r="I150" s="57">
        <f>SUM(I151:I152)</f>
        <v>538</v>
      </c>
      <c r="J150" s="63">
        <f>J151+J152</f>
        <v>5158093</v>
      </c>
      <c r="K150" s="64">
        <f>K151+K152</f>
        <v>448210</v>
      </c>
      <c r="L150" s="65">
        <f>L151+L152</f>
        <v>87000</v>
      </c>
      <c r="M150" s="66">
        <f>M151+M152</f>
        <v>180000</v>
      </c>
      <c r="N150" s="67">
        <f>N151+N152</f>
        <v>604000</v>
      </c>
      <c r="O150" s="82">
        <f>SUM(O155,O160,O165,O170)</f>
        <v>6477303</v>
      </c>
    </row>
    <row r="151" spans="1:15">
      <c r="A151" s="21"/>
      <c r="B151" s="21"/>
      <c r="C151" s="21"/>
      <c r="D151" s="21"/>
      <c r="E151" s="21"/>
      <c r="F151" s="23"/>
      <c r="G151" s="23"/>
      <c r="H151" s="45" t="s">
        <v>15</v>
      </c>
      <c r="I151" s="57">
        <f t="shared" ref="I151:N151" si="13">SUM(I156,I161,I166,I171)</f>
        <v>538</v>
      </c>
      <c r="J151" s="63">
        <f t="shared" si="13"/>
        <v>5148093</v>
      </c>
      <c r="K151" s="64">
        <f t="shared" si="13"/>
        <v>398210</v>
      </c>
      <c r="L151" s="65">
        <f t="shared" si="13"/>
        <v>43000</v>
      </c>
      <c r="M151" s="66">
        <f t="shared" si="13"/>
        <v>140000</v>
      </c>
      <c r="N151" s="67">
        <f t="shared" si="13"/>
        <v>604000</v>
      </c>
      <c r="O151" s="82">
        <f>SUM(O156,O161,O166,O171)</f>
        <v>6333303</v>
      </c>
    </row>
    <row r="152" spans="1:15">
      <c r="A152" s="21"/>
      <c r="B152" s="21"/>
      <c r="C152" s="21"/>
      <c r="D152" s="21"/>
      <c r="E152" s="21"/>
      <c r="F152" s="23"/>
      <c r="G152" s="23"/>
      <c r="H152" s="45" t="s">
        <v>16</v>
      </c>
      <c r="I152" s="57"/>
      <c r="J152" s="63">
        <f>SUM(J157,J162,J167,J172)</f>
        <v>10000</v>
      </c>
      <c r="K152" s="64">
        <f>SUM(K157,K162,K167,K172)</f>
        <v>50000</v>
      </c>
      <c r="L152" s="65">
        <f>SUM(L157,L162,L167,L172)</f>
        <v>44000</v>
      </c>
      <c r="M152" s="66">
        <f>SUM(M157,M162,M167,M172)</f>
        <v>40000</v>
      </c>
      <c r="N152" s="67">
        <f>SUM(N157,N162,N167,N172)</f>
        <v>0</v>
      </c>
      <c r="O152" s="82">
        <f>SUM(O157,O162,O167,O172)</f>
        <v>144000</v>
      </c>
    </row>
    <row r="153" spans="1:15">
      <c r="A153" s="21"/>
      <c r="B153" s="21"/>
      <c r="C153" s="21"/>
      <c r="D153" s="21"/>
      <c r="E153" s="21"/>
      <c r="F153" s="23"/>
      <c r="G153" s="23"/>
      <c r="H153" s="45" t="s">
        <v>17</v>
      </c>
      <c r="I153" s="57"/>
      <c r="J153" s="63"/>
      <c r="K153" s="64"/>
      <c r="L153" s="65"/>
      <c r="M153" s="66"/>
      <c r="N153" s="67"/>
      <c r="O153" s="82"/>
    </row>
    <row r="154" spans="1:15">
      <c r="A154" s="21"/>
      <c r="B154" s="21"/>
      <c r="C154" s="21"/>
      <c r="D154" s="21"/>
      <c r="E154" s="21"/>
      <c r="F154" s="23"/>
      <c r="G154" s="23"/>
      <c r="H154" s="45" t="s">
        <v>18</v>
      </c>
      <c r="I154" s="57"/>
      <c r="J154" s="63"/>
      <c r="K154" s="64"/>
      <c r="L154" s="65"/>
      <c r="M154" s="66"/>
      <c r="N154" s="67"/>
      <c r="O154" s="82"/>
    </row>
    <row r="155" spans="1:15">
      <c r="A155" s="21"/>
      <c r="B155" s="21"/>
      <c r="C155" s="21">
        <v>92140</v>
      </c>
      <c r="D155" s="21">
        <v>980</v>
      </c>
      <c r="E155" s="60"/>
      <c r="F155" s="62"/>
      <c r="G155" s="62" t="s">
        <v>21</v>
      </c>
      <c r="H155" s="45" t="s">
        <v>14</v>
      </c>
      <c r="I155" s="57">
        <f>SUM(I156:I157)</f>
        <v>7</v>
      </c>
      <c r="J155" s="63">
        <f>J156+J157</f>
        <v>71702</v>
      </c>
      <c r="K155" s="64">
        <f>K156+K157</f>
        <v>2000</v>
      </c>
      <c r="L155" s="65">
        <f>L156+L157</f>
        <v>0</v>
      </c>
      <c r="M155" s="66">
        <f>M156+M157</f>
        <v>30000</v>
      </c>
      <c r="N155" s="67">
        <f>N156+N157</f>
        <v>0</v>
      </c>
      <c r="O155" s="82">
        <f>SUM(J155:N155)</f>
        <v>103702</v>
      </c>
    </row>
    <row r="156" spans="1:15">
      <c r="A156" s="21"/>
      <c r="B156" s="21"/>
      <c r="C156" s="21"/>
      <c r="D156" s="21"/>
      <c r="E156" s="21"/>
      <c r="F156" s="23"/>
      <c r="G156" s="23"/>
      <c r="H156" s="45" t="s">
        <v>15</v>
      </c>
      <c r="I156" s="57">
        <v>7</v>
      </c>
      <c r="J156" s="63">
        <v>71702</v>
      </c>
      <c r="K156" s="64">
        <v>2000</v>
      </c>
      <c r="L156" s="65">
        <v>0</v>
      </c>
      <c r="M156" s="66">
        <v>25000</v>
      </c>
      <c r="N156" s="67">
        <v>0</v>
      </c>
      <c r="O156" s="82">
        <f>SUM(J156:N156)</f>
        <v>98702</v>
      </c>
    </row>
    <row r="157" spans="1:15">
      <c r="A157" s="21"/>
      <c r="B157" s="21"/>
      <c r="C157" s="21"/>
      <c r="D157" s="21"/>
      <c r="E157" s="21"/>
      <c r="F157" s="23"/>
      <c r="G157" s="23"/>
      <c r="H157" s="45" t="s">
        <v>16</v>
      </c>
      <c r="I157" s="57"/>
      <c r="J157" s="63">
        <v>0</v>
      </c>
      <c r="K157" s="64">
        <v>0</v>
      </c>
      <c r="L157" s="65">
        <v>0</v>
      </c>
      <c r="M157" s="66">
        <v>5000</v>
      </c>
      <c r="N157" s="67">
        <v>0</v>
      </c>
      <c r="O157" s="82">
        <f>SUM(J157:N157)</f>
        <v>5000</v>
      </c>
    </row>
    <row r="158" spans="1:15">
      <c r="A158" s="21"/>
      <c r="B158" s="21"/>
      <c r="C158" s="21"/>
      <c r="D158" s="21"/>
      <c r="E158" s="21"/>
      <c r="F158" s="23"/>
      <c r="G158" s="23"/>
      <c r="H158" s="45" t="s">
        <v>17</v>
      </c>
      <c r="I158" s="57"/>
      <c r="J158" s="63"/>
      <c r="K158" s="64"/>
      <c r="L158" s="65"/>
      <c r="M158" s="66"/>
      <c r="N158" s="67"/>
      <c r="O158" s="82"/>
    </row>
    <row r="159" spans="1:15">
      <c r="A159" s="21"/>
      <c r="B159" s="21"/>
      <c r="C159" s="21"/>
      <c r="D159" s="21"/>
      <c r="E159" s="21"/>
      <c r="F159" s="23"/>
      <c r="G159" s="23"/>
      <c r="H159" s="45" t="s">
        <v>18</v>
      </c>
      <c r="I159" s="57"/>
      <c r="J159" s="63"/>
      <c r="K159" s="64"/>
      <c r="L159" s="65"/>
      <c r="M159" s="66"/>
      <c r="N159" s="67"/>
      <c r="O159" s="82"/>
    </row>
    <row r="160" spans="1:15">
      <c r="A160" s="21"/>
      <c r="B160" s="21"/>
      <c r="C160" s="21">
        <v>92750</v>
      </c>
      <c r="D160" s="21">
        <v>911</v>
      </c>
      <c r="E160" s="60"/>
      <c r="F160" s="62"/>
      <c r="G160" s="62" t="s">
        <v>44</v>
      </c>
      <c r="H160" s="45" t="s">
        <v>14</v>
      </c>
      <c r="I160" s="57">
        <f>SUM(I161:I162)</f>
        <v>27</v>
      </c>
      <c r="J160" s="63">
        <f>J161+J162</f>
        <v>230599</v>
      </c>
      <c r="K160" s="64">
        <f>K161+K162</f>
        <v>70000</v>
      </c>
      <c r="L160" s="65">
        <f>L161+L162</f>
        <v>18000</v>
      </c>
      <c r="M160" s="66">
        <f>M161+M162</f>
        <v>0</v>
      </c>
      <c r="N160" s="67">
        <f>N161+N162</f>
        <v>0</v>
      </c>
      <c r="O160" s="82">
        <f>SUM(J160:N160)</f>
        <v>318599</v>
      </c>
    </row>
    <row r="161" spans="1:15">
      <c r="A161" s="21"/>
      <c r="B161" s="21"/>
      <c r="C161" s="21"/>
      <c r="D161" s="21"/>
      <c r="E161" s="21"/>
      <c r="F161" s="23"/>
      <c r="G161" s="23"/>
      <c r="H161" s="45" t="s">
        <v>15</v>
      </c>
      <c r="I161" s="57">
        <v>27</v>
      </c>
      <c r="J161" s="63">
        <v>230599</v>
      </c>
      <c r="K161" s="64">
        <v>50000</v>
      </c>
      <c r="L161" s="65">
        <v>8000</v>
      </c>
      <c r="M161" s="66">
        <v>0</v>
      </c>
      <c r="N161" s="67">
        <v>0</v>
      </c>
      <c r="O161" s="82">
        <f>SUM(J161:N161)</f>
        <v>288599</v>
      </c>
    </row>
    <row r="162" spans="1:15">
      <c r="A162" s="21"/>
      <c r="B162" s="21"/>
      <c r="C162" s="21"/>
      <c r="D162" s="21"/>
      <c r="E162" s="21"/>
      <c r="F162" s="23"/>
      <c r="G162" s="23"/>
      <c r="H162" s="45" t="s">
        <v>16</v>
      </c>
      <c r="I162" s="57"/>
      <c r="J162" s="63">
        <v>0</v>
      </c>
      <c r="K162" s="64">
        <v>20000</v>
      </c>
      <c r="L162" s="65">
        <v>10000</v>
      </c>
      <c r="M162" s="66">
        <v>0</v>
      </c>
      <c r="N162" s="67">
        <v>0</v>
      </c>
      <c r="O162" s="82">
        <f>SUM(J162:N162)</f>
        <v>30000</v>
      </c>
    </row>
    <row r="163" spans="1:15">
      <c r="A163" s="21"/>
      <c r="B163" s="21"/>
      <c r="C163" s="21"/>
      <c r="D163" s="21"/>
      <c r="E163" s="21"/>
      <c r="F163" s="23"/>
      <c r="G163" s="23"/>
      <c r="H163" s="45" t="s">
        <v>17</v>
      </c>
      <c r="I163" s="57"/>
      <c r="J163" s="63"/>
      <c r="K163" s="64"/>
      <c r="L163" s="65"/>
      <c r="M163" s="66"/>
      <c r="N163" s="67"/>
      <c r="O163" s="82"/>
    </row>
    <row r="164" spans="1:15">
      <c r="A164" s="21"/>
      <c r="B164" s="21"/>
      <c r="C164" s="21"/>
      <c r="D164" s="21"/>
      <c r="E164" s="21"/>
      <c r="F164" s="23"/>
      <c r="G164" s="23"/>
      <c r="H164" s="45" t="s">
        <v>18</v>
      </c>
      <c r="I164" s="57"/>
      <c r="J164" s="63"/>
      <c r="K164" s="64"/>
      <c r="L164" s="65"/>
      <c r="M164" s="66"/>
      <c r="N164" s="67"/>
      <c r="O164" s="82"/>
    </row>
    <row r="165" spans="1:15">
      <c r="A165" s="21"/>
      <c r="B165" s="21"/>
      <c r="C165" s="21">
        <v>93810</v>
      </c>
      <c r="D165" s="21">
        <v>912</v>
      </c>
      <c r="E165" s="60"/>
      <c r="F165" s="62"/>
      <c r="G165" s="62" t="s">
        <v>45</v>
      </c>
      <c r="H165" s="45" t="s">
        <v>14</v>
      </c>
      <c r="I165" s="57">
        <f>SUM(I166:I167)</f>
        <v>404</v>
      </c>
      <c r="J165" s="63">
        <f>J166+J167</f>
        <v>3865386</v>
      </c>
      <c r="K165" s="64">
        <f>K166+K167</f>
        <v>293848</v>
      </c>
      <c r="L165" s="65">
        <f>L166+L167</f>
        <v>48000</v>
      </c>
      <c r="M165" s="66">
        <f>M166+M167</f>
        <v>40000</v>
      </c>
      <c r="N165" s="67">
        <f>N166+N167</f>
        <v>284000</v>
      </c>
      <c r="O165" s="82">
        <f>SUM(J165:N165)</f>
        <v>4531234</v>
      </c>
    </row>
    <row r="166" spans="1:15">
      <c r="A166" s="21"/>
      <c r="B166" s="21"/>
      <c r="C166" s="21"/>
      <c r="D166" s="21"/>
      <c r="E166" s="21"/>
      <c r="F166" s="23"/>
      <c r="G166" s="23"/>
      <c r="H166" s="45" t="s">
        <v>15</v>
      </c>
      <c r="I166" s="57">
        <v>404</v>
      </c>
      <c r="J166" s="63">
        <v>3855386</v>
      </c>
      <c r="K166" s="64">
        <v>273848</v>
      </c>
      <c r="L166" s="65">
        <v>24000</v>
      </c>
      <c r="M166" s="66">
        <v>20000</v>
      </c>
      <c r="N166" s="67">
        <v>284000</v>
      </c>
      <c r="O166" s="82">
        <f>SUM(J166:N166)</f>
        <v>4457234</v>
      </c>
    </row>
    <row r="167" spans="1:15">
      <c r="A167" s="21"/>
      <c r="B167" s="21"/>
      <c r="C167" s="21"/>
      <c r="D167" s="21"/>
      <c r="E167" s="21"/>
      <c r="F167" s="23"/>
      <c r="G167" s="23"/>
      <c r="H167" s="45" t="s">
        <v>16</v>
      </c>
      <c r="I167" s="57"/>
      <c r="J167" s="63">
        <v>10000</v>
      </c>
      <c r="K167" s="64">
        <v>20000</v>
      </c>
      <c r="L167" s="65">
        <v>24000</v>
      </c>
      <c r="M167" s="66">
        <v>20000</v>
      </c>
      <c r="N167" s="67">
        <v>0</v>
      </c>
      <c r="O167" s="82">
        <f>SUM(J167:N167)</f>
        <v>74000</v>
      </c>
    </row>
    <row r="168" spans="1:15">
      <c r="A168" s="21"/>
      <c r="B168" s="21"/>
      <c r="C168" s="21"/>
      <c r="D168" s="21"/>
      <c r="E168" s="21"/>
      <c r="F168" s="23"/>
      <c r="G168" s="23"/>
      <c r="H168" s="45" t="s">
        <v>17</v>
      </c>
      <c r="I168" s="57"/>
      <c r="J168" s="63"/>
      <c r="K168" s="64"/>
      <c r="L168" s="65"/>
      <c r="M168" s="66"/>
      <c r="N168" s="67"/>
      <c r="O168" s="82"/>
    </row>
    <row r="169" spans="1:15">
      <c r="A169" s="21"/>
      <c r="B169" s="21"/>
      <c r="C169" s="21"/>
      <c r="D169" s="21"/>
      <c r="E169" s="21"/>
      <c r="F169" s="23"/>
      <c r="G169" s="23"/>
      <c r="H169" s="45" t="s">
        <v>18</v>
      </c>
      <c r="I169" s="57"/>
      <c r="J169" s="63"/>
      <c r="K169" s="64"/>
      <c r="L169" s="65"/>
      <c r="M169" s="66"/>
      <c r="N169" s="67"/>
      <c r="O169" s="82"/>
    </row>
    <row r="170" spans="1:15">
      <c r="A170" s="21"/>
      <c r="B170" s="21"/>
      <c r="C170" s="21">
        <v>95010</v>
      </c>
      <c r="D170" s="21">
        <v>922</v>
      </c>
      <c r="E170" s="60"/>
      <c r="F170" s="62"/>
      <c r="G170" s="62" t="s">
        <v>46</v>
      </c>
      <c r="H170" s="45" t="s">
        <v>14</v>
      </c>
      <c r="I170" s="57">
        <f>SUM(I171:I172)</f>
        <v>100</v>
      </c>
      <c r="J170" s="63">
        <f>J171+J172</f>
        <v>990406</v>
      </c>
      <c r="K170" s="64">
        <f>K171+K172</f>
        <v>82362</v>
      </c>
      <c r="L170" s="65">
        <f>L171+L172</f>
        <v>21000</v>
      </c>
      <c r="M170" s="66">
        <f>M171+M172</f>
        <v>110000</v>
      </c>
      <c r="N170" s="67">
        <f>N171+N172</f>
        <v>320000</v>
      </c>
      <c r="O170" s="82">
        <f>SUM(J170:N170)</f>
        <v>1523768</v>
      </c>
    </row>
    <row r="171" spans="1:15">
      <c r="A171" s="21"/>
      <c r="B171" s="21"/>
      <c r="C171" s="21"/>
      <c r="D171" s="21"/>
      <c r="E171" s="21"/>
      <c r="F171" s="23"/>
      <c r="G171" s="23"/>
      <c r="H171" s="45" t="s">
        <v>15</v>
      </c>
      <c r="I171" s="57">
        <v>100</v>
      </c>
      <c r="J171" s="63">
        <v>990406</v>
      </c>
      <c r="K171" s="64">
        <v>72362</v>
      </c>
      <c r="L171" s="65">
        <v>11000</v>
      </c>
      <c r="M171" s="66">
        <v>95000</v>
      </c>
      <c r="N171" s="67">
        <v>320000</v>
      </c>
      <c r="O171" s="82">
        <f>SUM(J171:N171)</f>
        <v>1488768</v>
      </c>
    </row>
    <row r="172" spans="1:15">
      <c r="A172" s="21"/>
      <c r="B172" s="21"/>
      <c r="C172" s="21"/>
      <c r="D172" s="21"/>
      <c r="E172" s="21"/>
      <c r="F172" s="23"/>
      <c r="G172" s="23"/>
      <c r="H172" s="45" t="s">
        <v>16</v>
      </c>
      <c r="I172" s="57"/>
      <c r="J172" s="63">
        <v>0</v>
      </c>
      <c r="K172" s="64">
        <v>10000</v>
      </c>
      <c r="L172" s="65">
        <v>10000</v>
      </c>
      <c r="M172" s="66">
        <v>15000</v>
      </c>
      <c r="N172" s="67">
        <v>0</v>
      </c>
      <c r="O172" s="82">
        <f>SUM(J172:N172)</f>
        <v>35000</v>
      </c>
    </row>
    <row r="173" spans="1:15">
      <c r="A173" s="21"/>
      <c r="B173" s="21"/>
      <c r="C173" s="21"/>
      <c r="D173" s="21"/>
      <c r="E173" s="21"/>
      <c r="F173" s="23"/>
      <c r="G173" s="23"/>
      <c r="H173" s="45" t="s">
        <v>17</v>
      </c>
      <c r="I173" s="57"/>
      <c r="J173" s="63"/>
      <c r="K173" s="64"/>
      <c r="L173" s="65"/>
      <c r="M173" s="66"/>
      <c r="N173" s="67"/>
      <c r="O173" s="82"/>
    </row>
    <row r="174" spans="1:15">
      <c r="A174" s="21"/>
      <c r="B174" s="21"/>
      <c r="C174" s="21"/>
      <c r="D174" s="21"/>
      <c r="E174" s="21"/>
      <c r="F174" s="23"/>
      <c r="G174" s="23"/>
      <c r="H174" s="45" t="s">
        <v>18</v>
      </c>
      <c r="I174" s="57"/>
      <c r="J174" s="63"/>
      <c r="K174" s="64"/>
      <c r="L174" s="65"/>
      <c r="M174" s="66"/>
      <c r="N174" s="67"/>
      <c r="O174" s="82"/>
    </row>
  </sheetData>
  <mergeCells count="29">
    <mergeCell ref="F150:G150"/>
    <mergeCell ref="F140:G140"/>
    <mergeCell ref="F125:G125"/>
    <mergeCell ref="F110:G110"/>
    <mergeCell ref="F100:G100"/>
    <mergeCell ref="A1:O1"/>
    <mergeCell ref="G2:G4"/>
    <mergeCell ref="H2:H4"/>
    <mergeCell ref="I2:I4"/>
    <mergeCell ref="J2:J4"/>
    <mergeCell ref="K2:K4"/>
    <mergeCell ref="L2:L4"/>
    <mergeCell ref="A2:A4"/>
    <mergeCell ref="B2:B4"/>
    <mergeCell ref="C2:C4"/>
    <mergeCell ref="D2:D4"/>
    <mergeCell ref="E2:E4"/>
    <mergeCell ref="F2:F4"/>
    <mergeCell ref="F90:G90"/>
    <mergeCell ref="M2:M4"/>
    <mergeCell ref="N2:N4"/>
    <mergeCell ref="O2:O4"/>
    <mergeCell ref="F10:G10"/>
    <mergeCell ref="F80:G80"/>
    <mergeCell ref="F70:G70"/>
    <mergeCell ref="F55:G55"/>
    <mergeCell ref="F45:G45"/>
    <mergeCell ref="F35:G35"/>
    <mergeCell ref="F20:G20"/>
  </mergeCells>
  <pageMargins left="0.19685039370078741" right="0.19685039370078741" top="0.19685039370078741" bottom="0.19685039370078741" header="0.31496062992125984" footer="0.31496062992125984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41150-B3CF-44B2-B886-4ACE838C364F}">
  <sheetPr>
    <pageSetUpPr fitToPage="1"/>
  </sheetPr>
  <dimension ref="A1:J65"/>
  <sheetViews>
    <sheetView workbookViewId="0">
      <selection activeCell="A31" sqref="A31:F39"/>
    </sheetView>
  </sheetViews>
  <sheetFormatPr defaultRowHeight="30" customHeight="1"/>
  <cols>
    <col min="1" max="1" width="3.28515625" bestFit="1" customWidth="1"/>
    <col min="2" max="2" width="52" customWidth="1"/>
    <col min="3" max="3" width="7.7109375" customWidth="1"/>
    <col min="4" max="4" width="17.7109375" customWidth="1"/>
    <col min="5" max="7" width="15.7109375" customWidth="1"/>
  </cols>
  <sheetData>
    <row r="1" spans="1:10" ht="20.100000000000001" customHeight="1">
      <c r="A1" s="96" t="s">
        <v>177</v>
      </c>
      <c r="B1" s="96"/>
      <c r="C1" s="96"/>
      <c r="D1" s="96"/>
      <c r="E1" s="96"/>
      <c r="F1" s="96"/>
      <c r="G1" s="96"/>
    </row>
    <row r="2" spans="1:10" ht="17.25" customHeight="1">
      <c r="A2" s="99" t="s">
        <v>52</v>
      </c>
      <c r="B2" s="99"/>
      <c r="C2" s="99"/>
      <c r="D2" s="99"/>
      <c r="E2" s="99"/>
      <c r="F2" s="99"/>
      <c r="G2" s="99"/>
    </row>
    <row r="3" spans="1:10" ht="24" customHeight="1">
      <c r="A3" s="100" t="s">
        <v>53</v>
      </c>
      <c r="B3" s="100"/>
      <c r="C3" s="100"/>
      <c r="D3" s="100"/>
      <c r="E3" s="100"/>
      <c r="F3" s="100"/>
      <c r="G3" s="100"/>
    </row>
    <row r="4" spans="1:10" ht="24" customHeight="1">
      <c r="A4" s="2" t="s">
        <v>55</v>
      </c>
      <c r="B4" s="2" t="s">
        <v>56</v>
      </c>
      <c r="C4" s="2" t="s">
        <v>57</v>
      </c>
      <c r="D4" s="2" t="s">
        <v>58</v>
      </c>
      <c r="E4" s="2" t="s">
        <v>59</v>
      </c>
      <c r="F4" s="2" t="s">
        <v>60</v>
      </c>
      <c r="G4" s="2" t="s">
        <v>61</v>
      </c>
    </row>
    <row r="5" spans="1:10" ht="24" customHeight="1">
      <c r="A5" s="3"/>
      <c r="B5" s="4" t="s">
        <v>64</v>
      </c>
      <c r="C5" s="3"/>
      <c r="D5" s="26">
        <f>SUM(D6,D10,D12,D24,D28,D31,D40,D44,D46,D48,D55,D57,D62)</f>
        <v>3431885</v>
      </c>
      <c r="E5" s="26">
        <f>SUM(E6,E10,E12,E24,E28,E31,E40,E44,E46,E48,E55,E57,E62)</f>
        <v>3789900</v>
      </c>
      <c r="F5" s="26">
        <f>SUM(F6,F10,F12,F24,F28,F31,F40,F44,F46,F48,F55,F57,F62)</f>
        <v>4459839</v>
      </c>
      <c r="G5" s="26">
        <f t="shared" ref="G5:G37" si="0">SUM(D5:F5)</f>
        <v>11681624</v>
      </c>
      <c r="J5" s="86"/>
    </row>
    <row r="6" spans="1:10" ht="30" customHeight="1">
      <c r="A6" s="5"/>
      <c r="B6" s="97" t="s">
        <v>65</v>
      </c>
      <c r="C6" s="98"/>
      <c r="D6" s="27">
        <f>SUM(D7:D9)</f>
        <v>295000</v>
      </c>
      <c r="E6" s="27">
        <f>SUM(E7:E9)</f>
        <v>250000</v>
      </c>
      <c r="F6" s="27">
        <f>SUM(F7:F9)</f>
        <v>50000</v>
      </c>
      <c r="G6" s="27">
        <f t="shared" si="0"/>
        <v>595000</v>
      </c>
    </row>
    <row r="7" spans="1:10" ht="30" customHeight="1">
      <c r="A7" s="6">
        <v>1</v>
      </c>
      <c r="B7" s="7" t="s">
        <v>66</v>
      </c>
      <c r="C7" s="6" t="s">
        <v>67</v>
      </c>
      <c r="D7" s="25">
        <v>50000</v>
      </c>
      <c r="E7" s="25">
        <v>50000</v>
      </c>
      <c r="F7" s="25">
        <v>0</v>
      </c>
      <c r="G7" s="25">
        <f t="shared" si="0"/>
        <v>100000</v>
      </c>
    </row>
    <row r="8" spans="1:10" ht="30" customHeight="1">
      <c r="A8" s="6">
        <v>2</v>
      </c>
      <c r="B8" s="7" t="s">
        <v>68</v>
      </c>
      <c r="C8" s="6" t="s">
        <v>69</v>
      </c>
      <c r="D8" s="25">
        <v>200000</v>
      </c>
      <c r="E8" s="25">
        <v>200000</v>
      </c>
      <c r="F8" s="25">
        <v>50000</v>
      </c>
      <c r="G8" s="25">
        <f t="shared" si="0"/>
        <v>450000</v>
      </c>
    </row>
    <row r="9" spans="1:10" ht="30" customHeight="1">
      <c r="A9" s="6">
        <v>3</v>
      </c>
      <c r="B9" s="7" t="s">
        <v>70</v>
      </c>
      <c r="C9" s="8" t="s">
        <v>71</v>
      </c>
      <c r="D9" s="25">
        <v>45000</v>
      </c>
      <c r="E9" s="25">
        <v>0</v>
      </c>
      <c r="F9" s="25">
        <v>0</v>
      </c>
      <c r="G9" s="25">
        <f t="shared" si="0"/>
        <v>45000</v>
      </c>
    </row>
    <row r="10" spans="1:10" ht="30" customHeight="1">
      <c r="A10" s="5"/>
      <c r="B10" s="97" t="s">
        <v>72</v>
      </c>
      <c r="C10" s="98"/>
      <c r="D10" s="27">
        <f>SUM(D11:D11)</f>
        <v>180000</v>
      </c>
      <c r="E10" s="27">
        <f>SUM(E11:E11)</f>
        <v>295360</v>
      </c>
      <c r="F10" s="27">
        <f>SUM(F11:F11)</f>
        <v>445839</v>
      </c>
      <c r="G10" s="27">
        <f t="shared" si="0"/>
        <v>921199</v>
      </c>
    </row>
    <row r="11" spans="1:10" ht="30" customHeight="1">
      <c r="A11" s="6">
        <v>4</v>
      </c>
      <c r="B11" s="7" t="s">
        <v>73</v>
      </c>
      <c r="C11" s="6" t="s">
        <v>74</v>
      </c>
      <c r="D11" s="25">
        <v>180000</v>
      </c>
      <c r="E11" s="25">
        <v>295360</v>
      </c>
      <c r="F11" s="25">
        <v>445839</v>
      </c>
      <c r="G11" s="25">
        <f t="shared" si="0"/>
        <v>921199</v>
      </c>
    </row>
    <row r="12" spans="1:10" ht="30" customHeight="1">
      <c r="A12" s="5"/>
      <c r="B12" s="97" t="s">
        <v>75</v>
      </c>
      <c r="C12" s="98"/>
      <c r="D12" s="27">
        <f>SUM(D13:D23)</f>
        <v>804885</v>
      </c>
      <c r="E12" s="27">
        <f t="shared" ref="E12:G12" si="1">SUM(E13:E23)</f>
        <v>918000</v>
      </c>
      <c r="F12" s="27">
        <f t="shared" si="1"/>
        <v>1160000</v>
      </c>
      <c r="G12" s="27">
        <f t="shared" si="1"/>
        <v>2882885</v>
      </c>
    </row>
    <row r="13" spans="1:10" ht="30" customHeight="1">
      <c r="A13" s="6">
        <v>5</v>
      </c>
      <c r="B13" s="7" t="s">
        <v>176</v>
      </c>
      <c r="C13" s="6">
        <v>20868</v>
      </c>
      <c r="D13" s="25">
        <v>15000</v>
      </c>
      <c r="E13" s="25"/>
      <c r="F13" s="25"/>
      <c r="G13" s="25">
        <f t="shared" si="0"/>
        <v>15000</v>
      </c>
    </row>
    <row r="14" spans="1:10" ht="30" customHeight="1">
      <c r="A14" s="6">
        <v>6</v>
      </c>
      <c r="B14" s="7" t="s">
        <v>76</v>
      </c>
      <c r="C14" s="6" t="s">
        <v>77</v>
      </c>
      <c r="D14" s="25">
        <v>100000</v>
      </c>
      <c r="E14" s="25">
        <v>150000</v>
      </c>
      <c r="F14" s="25">
        <v>150000</v>
      </c>
      <c r="G14" s="25">
        <f t="shared" si="0"/>
        <v>400000</v>
      </c>
    </row>
    <row r="15" spans="1:10" ht="30" customHeight="1">
      <c r="A15" s="6">
        <v>7</v>
      </c>
      <c r="B15" s="7" t="s">
        <v>78</v>
      </c>
      <c r="C15" s="6" t="s">
        <v>79</v>
      </c>
      <c r="D15" s="25">
        <v>100000</v>
      </c>
      <c r="E15" s="25">
        <v>50000</v>
      </c>
      <c r="F15" s="25">
        <v>100000</v>
      </c>
      <c r="G15" s="25">
        <f t="shared" si="0"/>
        <v>250000</v>
      </c>
    </row>
    <row r="16" spans="1:10" ht="30" customHeight="1">
      <c r="A16" s="6">
        <v>8</v>
      </c>
      <c r="B16" s="7" t="s">
        <v>80</v>
      </c>
      <c r="C16" s="6" t="s">
        <v>81</v>
      </c>
      <c r="D16" s="25">
        <v>104885</v>
      </c>
      <c r="E16" s="25">
        <v>150000</v>
      </c>
      <c r="F16" s="25">
        <v>190000</v>
      </c>
      <c r="G16" s="25">
        <f t="shared" si="0"/>
        <v>444885</v>
      </c>
    </row>
    <row r="17" spans="1:7" ht="30" customHeight="1">
      <c r="A17" s="6">
        <v>9</v>
      </c>
      <c r="B17" s="7" t="s">
        <v>82</v>
      </c>
      <c r="C17" s="6" t="s">
        <v>83</v>
      </c>
      <c r="D17" s="25">
        <v>0</v>
      </c>
      <c r="E17" s="25">
        <v>50000</v>
      </c>
      <c r="F17" s="25">
        <v>100000</v>
      </c>
      <c r="G17" s="25">
        <f t="shared" si="0"/>
        <v>150000</v>
      </c>
    </row>
    <row r="18" spans="1:7" ht="30" customHeight="1">
      <c r="A18" s="6">
        <v>10</v>
      </c>
      <c r="B18" s="7" t="s">
        <v>84</v>
      </c>
      <c r="C18" s="8" t="s">
        <v>71</v>
      </c>
      <c r="D18" s="25">
        <v>85000</v>
      </c>
      <c r="E18" s="25">
        <v>148000</v>
      </c>
      <c r="F18" s="25">
        <v>200000</v>
      </c>
      <c r="G18" s="25">
        <f t="shared" si="0"/>
        <v>433000</v>
      </c>
    </row>
    <row r="19" spans="1:7" ht="30" customHeight="1">
      <c r="A19" s="6">
        <v>11</v>
      </c>
      <c r="B19" s="7" t="s">
        <v>85</v>
      </c>
      <c r="C19" s="8" t="s">
        <v>71</v>
      </c>
      <c r="D19" s="25">
        <v>100000</v>
      </c>
      <c r="E19" s="25">
        <v>50000</v>
      </c>
      <c r="F19" s="25">
        <v>0</v>
      </c>
      <c r="G19" s="25">
        <f t="shared" si="0"/>
        <v>150000</v>
      </c>
    </row>
    <row r="20" spans="1:7" ht="30" customHeight="1">
      <c r="A20" s="6">
        <v>12</v>
      </c>
      <c r="B20" s="7" t="s">
        <v>86</v>
      </c>
      <c r="C20" s="8" t="s">
        <v>71</v>
      </c>
      <c r="D20" s="25">
        <v>180000</v>
      </c>
      <c r="E20" s="25">
        <v>200000</v>
      </c>
      <c r="F20" s="25">
        <v>200000</v>
      </c>
      <c r="G20" s="25">
        <f t="shared" si="0"/>
        <v>580000</v>
      </c>
    </row>
    <row r="21" spans="1:7" ht="30" customHeight="1">
      <c r="A21" s="6">
        <v>13</v>
      </c>
      <c r="B21" s="7" t="s">
        <v>87</v>
      </c>
      <c r="C21" s="8" t="s">
        <v>71</v>
      </c>
      <c r="D21" s="25">
        <v>70000</v>
      </c>
      <c r="E21" s="25">
        <v>100000</v>
      </c>
      <c r="F21" s="25">
        <v>0</v>
      </c>
      <c r="G21" s="25">
        <f t="shared" si="0"/>
        <v>170000</v>
      </c>
    </row>
    <row r="22" spans="1:7" ht="30" customHeight="1">
      <c r="A22" s="6">
        <v>14</v>
      </c>
      <c r="B22" s="7" t="s">
        <v>88</v>
      </c>
      <c r="C22" s="8" t="s">
        <v>71</v>
      </c>
      <c r="D22" s="25">
        <v>50000</v>
      </c>
      <c r="E22" s="25">
        <v>20000</v>
      </c>
      <c r="F22" s="25">
        <v>70000</v>
      </c>
      <c r="G22" s="25">
        <f t="shared" si="0"/>
        <v>140000</v>
      </c>
    </row>
    <row r="23" spans="1:7" ht="30" customHeight="1">
      <c r="A23" s="6">
        <v>15</v>
      </c>
      <c r="B23" s="7" t="s">
        <v>90</v>
      </c>
      <c r="C23" s="8" t="s">
        <v>71</v>
      </c>
      <c r="D23" s="25">
        <v>0</v>
      </c>
      <c r="E23" s="25">
        <v>0</v>
      </c>
      <c r="F23" s="25">
        <v>150000</v>
      </c>
      <c r="G23" s="25">
        <f t="shared" si="0"/>
        <v>150000</v>
      </c>
    </row>
    <row r="24" spans="1:7" ht="30" customHeight="1">
      <c r="A24" s="5"/>
      <c r="B24" s="97" t="s">
        <v>89</v>
      </c>
      <c r="C24" s="98"/>
      <c r="D24" s="27">
        <f>SUM(D25:D27)</f>
        <v>80000</v>
      </c>
      <c r="E24" s="27">
        <f>SUM(E25:E27)</f>
        <v>80000</v>
      </c>
      <c r="F24" s="27">
        <f>SUM(F25:F27)</f>
        <v>100000</v>
      </c>
      <c r="G24" s="27">
        <f t="shared" si="0"/>
        <v>260000</v>
      </c>
    </row>
    <row r="25" spans="1:7" ht="30" customHeight="1">
      <c r="A25" s="6">
        <v>16</v>
      </c>
      <c r="B25" s="7" t="s">
        <v>91</v>
      </c>
      <c r="C25" s="8" t="s">
        <v>71</v>
      </c>
      <c r="D25" s="25">
        <v>30000</v>
      </c>
      <c r="E25" s="25">
        <v>0</v>
      </c>
      <c r="F25" s="25">
        <v>0</v>
      </c>
      <c r="G25" s="25">
        <f t="shared" si="0"/>
        <v>30000</v>
      </c>
    </row>
    <row r="26" spans="1:7" ht="30" customHeight="1">
      <c r="A26" s="6">
        <v>17</v>
      </c>
      <c r="B26" s="7" t="s">
        <v>92</v>
      </c>
      <c r="C26" s="8" t="s">
        <v>71</v>
      </c>
      <c r="D26" s="25">
        <v>50000</v>
      </c>
      <c r="E26" s="25">
        <v>0</v>
      </c>
      <c r="F26" s="25">
        <v>0</v>
      </c>
      <c r="G26" s="25">
        <f t="shared" si="0"/>
        <v>50000</v>
      </c>
    </row>
    <row r="27" spans="1:7" ht="30" customHeight="1">
      <c r="A27" s="6">
        <v>18</v>
      </c>
      <c r="B27" s="7" t="s">
        <v>95</v>
      </c>
      <c r="C27" s="8" t="s">
        <v>71</v>
      </c>
      <c r="D27" s="25">
        <v>0</v>
      </c>
      <c r="E27" s="25">
        <v>80000</v>
      </c>
      <c r="F27" s="25">
        <v>100000</v>
      </c>
      <c r="G27" s="25">
        <f t="shared" si="0"/>
        <v>180000</v>
      </c>
    </row>
    <row r="28" spans="1:7" ht="30" customHeight="1">
      <c r="A28" s="5"/>
      <c r="B28" s="97" t="s">
        <v>93</v>
      </c>
      <c r="C28" s="98"/>
      <c r="D28" s="27">
        <f>SUM(D29:D30)</f>
        <v>110000</v>
      </c>
      <c r="E28" s="27">
        <f>SUM(E29:E30)</f>
        <v>130000</v>
      </c>
      <c r="F28" s="27">
        <f>SUM(F29:F30)</f>
        <v>150000</v>
      </c>
      <c r="G28" s="27">
        <f t="shared" si="0"/>
        <v>390000</v>
      </c>
    </row>
    <row r="29" spans="1:7" ht="30" customHeight="1">
      <c r="A29" s="6">
        <v>19</v>
      </c>
      <c r="B29" s="7" t="s">
        <v>94</v>
      </c>
      <c r="C29" s="8" t="s">
        <v>71</v>
      </c>
      <c r="D29" s="25">
        <v>110000</v>
      </c>
      <c r="E29" s="25">
        <v>0</v>
      </c>
      <c r="F29" s="25">
        <v>0</v>
      </c>
      <c r="G29" s="25">
        <f t="shared" si="0"/>
        <v>110000</v>
      </c>
    </row>
    <row r="30" spans="1:7" ht="30" customHeight="1">
      <c r="A30" s="6">
        <v>20</v>
      </c>
      <c r="B30" s="7" t="s">
        <v>101</v>
      </c>
      <c r="C30" s="8" t="s">
        <v>71</v>
      </c>
      <c r="D30" s="25">
        <v>0</v>
      </c>
      <c r="E30" s="25">
        <v>130000</v>
      </c>
      <c r="F30" s="25">
        <v>150000</v>
      </c>
      <c r="G30" s="25">
        <f t="shared" si="0"/>
        <v>280000</v>
      </c>
    </row>
    <row r="31" spans="1:7" ht="30" customHeight="1">
      <c r="A31" s="5"/>
      <c r="B31" s="97" t="s">
        <v>96</v>
      </c>
      <c r="C31" s="98"/>
      <c r="D31" s="27">
        <f>SUM(D32:D39)</f>
        <v>795000</v>
      </c>
      <c r="E31" s="27">
        <f>SUM(E32:E39)</f>
        <v>970000</v>
      </c>
      <c r="F31" s="27">
        <f>SUM(F32:F39)</f>
        <v>1040000</v>
      </c>
      <c r="G31" s="27">
        <f t="shared" si="0"/>
        <v>2805000</v>
      </c>
    </row>
    <row r="32" spans="1:7" ht="30" customHeight="1">
      <c r="A32" s="6">
        <v>21</v>
      </c>
      <c r="B32" s="7" t="s">
        <v>105</v>
      </c>
      <c r="C32" s="6" t="s">
        <v>106</v>
      </c>
      <c r="D32" s="25">
        <v>0</v>
      </c>
      <c r="E32" s="25">
        <v>100000</v>
      </c>
      <c r="F32" s="25">
        <v>200000</v>
      </c>
      <c r="G32" s="25">
        <f t="shared" si="0"/>
        <v>300000</v>
      </c>
    </row>
    <row r="33" spans="1:7" ht="30" customHeight="1">
      <c r="A33" s="6">
        <v>22</v>
      </c>
      <c r="B33" s="7" t="s">
        <v>108</v>
      </c>
      <c r="C33" s="6" t="s">
        <v>109</v>
      </c>
      <c r="D33" s="25">
        <v>0</v>
      </c>
      <c r="E33" s="25">
        <v>50000</v>
      </c>
      <c r="F33" s="25">
        <v>140000</v>
      </c>
      <c r="G33" s="25">
        <f t="shared" si="0"/>
        <v>190000</v>
      </c>
    </row>
    <row r="34" spans="1:7" ht="30" customHeight="1">
      <c r="A34" s="6">
        <v>23</v>
      </c>
      <c r="B34" s="7" t="s">
        <v>97</v>
      </c>
      <c r="C34" s="6" t="s">
        <v>98</v>
      </c>
      <c r="D34" s="25">
        <v>200000</v>
      </c>
      <c r="E34" s="25">
        <v>220000</v>
      </c>
      <c r="F34" s="25">
        <v>230000</v>
      </c>
      <c r="G34" s="25">
        <f t="shared" si="0"/>
        <v>650000</v>
      </c>
    </row>
    <row r="35" spans="1:7" ht="30" customHeight="1">
      <c r="A35" s="6">
        <v>24</v>
      </c>
      <c r="B35" s="7" t="s">
        <v>99</v>
      </c>
      <c r="C35" s="6" t="s">
        <v>100</v>
      </c>
      <c r="D35" s="25">
        <v>350000</v>
      </c>
      <c r="E35" s="25">
        <v>360000</v>
      </c>
      <c r="F35" s="25">
        <v>370000</v>
      </c>
      <c r="G35" s="25">
        <f t="shared" si="0"/>
        <v>1080000</v>
      </c>
    </row>
    <row r="36" spans="1:7" ht="30" customHeight="1">
      <c r="A36" s="6">
        <v>25</v>
      </c>
      <c r="B36" s="7" t="s">
        <v>102</v>
      </c>
      <c r="C36" s="6" t="s">
        <v>103</v>
      </c>
      <c r="D36" s="25">
        <v>80000</v>
      </c>
      <c r="E36" s="25">
        <v>100000</v>
      </c>
      <c r="F36" s="25">
        <v>100000</v>
      </c>
      <c r="G36" s="25">
        <f t="shared" si="0"/>
        <v>280000</v>
      </c>
    </row>
    <row r="37" spans="1:7" ht="30" customHeight="1">
      <c r="A37" s="6">
        <v>26</v>
      </c>
      <c r="B37" s="7" t="s">
        <v>104</v>
      </c>
      <c r="C37" s="8" t="s">
        <v>71</v>
      </c>
      <c r="D37" s="25">
        <v>100000</v>
      </c>
      <c r="E37" s="25">
        <v>20000</v>
      </c>
      <c r="F37" s="25">
        <v>0</v>
      </c>
      <c r="G37" s="25">
        <f t="shared" si="0"/>
        <v>120000</v>
      </c>
    </row>
    <row r="38" spans="1:7" ht="30" customHeight="1">
      <c r="A38" s="6">
        <v>27</v>
      </c>
      <c r="B38" s="7" t="s">
        <v>107</v>
      </c>
      <c r="C38" s="8" t="s">
        <v>71</v>
      </c>
      <c r="D38" s="25">
        <v>5000</v>
      </c>
      <c r="E38" s="25">
        <v>120000</v>
      </c>
      <c r="F38" s="25">
        <v>0</v>
      </c>
      <c r="G38" s="25">
        <f t="shared" ref="G38:G65" si="2">SUM(D38:F38)</f>
        <v>125000</v>
      </c>
    </row>
    <row r="39" spans="1:7" ht="30" customHeight="1">
      <c r="A39" s="6">
        <v>28</v>
      </c>
      <c r="B39" s="7" t="s">
        <v>110</v>
      </c>
      <c r="C39" s="8" t="s">
        <v>71</v>
      </c>
      <c r="D39" s="25">
        <v>60000</v>
      </c>
      <c r="E39" s="25">
        <v>0</v>
      </c>
      <c r="F39" s="25">
        <v>0</v>
      </c>
      <c r="G39" s="25">
        <f t="shared" si="2"/>
        <v>60000</v>
      </c>
    </row>
    <row r="40" spans="1:7" ht="30" customHeight="1">
      <c r="A40" s="5"/>
      <c r="B40" s="97" t="s">
        <v>111</v>
      </c>
      <c r="C40" s="98"/>
      <c r="D40" s="27">
        <f>SUM(D41:D43)</f>
        <v>205000</v>
      </c>
      <c r="E40" s="27">
        <f>SUM(E41:E43)</f>
        <v>230000</v>
      </c>
      <c r="F40" s="27">
        <f>SUM(F41:F43)</f>
        <v>210000</v>
      </c>
      <c r="G40" s="27">
        <f t="shared" si="2"/>
        <v>645000</v>
      </c>
    </row>
    <row r="41" spans="1:7" ht="30" customHeight="1">
      <c r="A41" s="6">
        <v>29</v>
      </c>
      <c r="B41" s="7" t="s">
        <v>112</v>
      </c>
      <c r="C41" s="8" t="s">
        <v>71</v>
      </c>
      <c r="D41" s="25">
        <v>25000</v>
      </c>
      <c r="E41" s="25">
        <v>0</v>
      </c>
      <c r="F41" s="25">
        <v>0</v>
      </c>
      <c r="G41" s="25">
        <f t="shared" si="2"/>
        <v>25000</v>
      </c>
    </row>
    <row r="42" spans="1:7" ht="30" customHeight="1">
      <c r="A42" s="6">
        <v>30</v>
      </c>
      <c r="B42" s="7" t="s">
        <v>113</v>
      </c>
      <c r="C42" s="8" t="s">
        <v>71</v>
      </c>
      <c r="D42" s="25">
        <v>180000</v>
      </c>
      <c r="E42" s="25">
        <v>230000</v>
      </c>
      <c r="F42" s="25"/>
      <c r="G42" s="25">
        <f t="shared" si="2"/>
        <v>410000</v>
      </c>
    </row>
    <row r="43" spans="1:7" ht="30" customHeight="1">
      <c r="A43" s="9">
        <v>31</v>
      </c>
      <c r="B43" s="7" t="s">
        <v>121</v>
      </c>
      <c r="C43" s="8" t="s">
        <v>71</v>
      </c>
      <c r="D43" s="25">
        <v>0</v>
      </c>
      <c r="E43" s="25">
        <v>0</v>
      </c>
      <c r="F43" s="25">
        <v>210000</v>
      </c>
      <c r="G43" s="25">
        <f t="shared" si="2"/>
        <v>210000</v>
      </c>
    </row>
    <row r="44" spans="1:7" ht="30" customHeight="1">
      <c r="A44" s="5"/>
      <c r="B44" s="97" t="s">
        <v>123</v>
      </c>
      <c r="C44" s="98"/>
      <c r="D44" s="27">
        <f>SUM(D45:D45)</f>
        <v>0</v>
      </c>
      <c r="E44" s="27">
        <f>SUM(E45:E45)</f>
        <v>174000</v>
      </c>
      <c r="F44" s="27">
        <f>SUM(F45:F45)</f>
        <v>150000</v>
      </c>
      <c r="G44" s="27">
        <f t="shared" si="2"/>
        <v>324000</v>
      </c>
    </row>
    <row r="45" spans="1:7" ht="30" customHeight="1">
      <c r="A45" s="6">
        <v>32</v>
      </c>
      <c r="B45" s="10" t="s">
        <v>125</v>
      </c>
      <c r="C45" s="9" t="s">
        <v>126</v>
      </c>
      <c r="D45" s="25">
        <v>0</v>
      </c>
      <c r="E45" s="28">
        <v>174000</v>
      </c>
      <c r="F45" s="28">
        <v>150000</v>
      </c>
      <c r="G45" s="28">
        <f t="shared" si="2"/>
        <v>324000</v>
      </c>
    </row>
    <row r="46" spans="1:7" ht="30" customHeight="1">
      <c r="A46" s="5"/>
      <c r="B46" s="97" t="s">
        <v>114</v>
      </c>
      <c r="C46" s="98"/>
      <c r="D46" s="27">
        <f>SUM(D47:D47)</f>
        <v>230000</v>
      </c>
      <c r="E46" s="27">
        <f>SUM(E47:E47)</f>
        <v>200000</v>
      </c>
      <c r="F46" s="27">
        <f>SUM(F47:F47)</f>
        <v>200000</v>
      </c>
      <c r="G46" s="27">
        <f t="shared" si="2"/>
        <v>630000</v>
      </c>
    </row>
    <row r="47" spans="1:7" ht="30" customHeight="1">
      <c r="A47" s="6">
        <v>33</v>
      </c>
      <c r="B47" s="7" t="s">
        <v>115</v>
      </c>
      <c r="C47" s="8" t="s">
        <v>71</v>
      </c>
      <c r="D47" s="25">
        <v>230000</v>
      </c>
      <c r="E47" s="25">
        <v>200000</v>
      </c>
      <c r="F47" s="25">
        <v>200000</v>
      </c>
      <c r="G47" s="25">
        <f t="shared" si="2"/>
        <v>630000</v>
      </c>
    </row>
    <row r="48" spans="1:7" ht="30" customHeight="1">
      <c r="A48" s="5"/>
      <c r="B48" s="97" t="s">
        <v>116</v>
      </c>
      <c r="C48" s="98"/>
      <c r="D48" s="27">
        <f>SUM(D49:D54)</f>
        <v>295000</v>
      </c>
      <c r="E48" s="27">
        <f>SUM(E49:E54)</f>
        <v>217540</v>
      </c>
      <c r="F48" s="27">
        <f>SUM(F49:F54)</f>
        <v>350000</v>
      </c>
      <c r="G48" s="27">
        <f t="shared" si="2"/>
        <v>862540</v>
      </c>
    </row>
    <row r="49" spans="1:7" ht="30" customHeight="1">
      <c r="A49" s="6">
        <v>34</v>
      </c>
      <c r="B49" s="7" t="s">
        <v>117</v>
      </c>
      <c r="C49" s="6" t="s">
        <v>118</v>
      </c>
      <c r="D49" s="25">
        <v>10000</v>
      </c>
      <c r="E49" s="25">
        <v>0</v>
      </c>
      <c r="F49" s="25">
        <v>0</v>
      </c>
      <c r="G49" s="25">
        <f t="shared" si="2"/>
        <v>10000</v>
      </c>
    </row>
    <row r="50" spans="1:7" ht="30" customHeight="1">
      <c r="A50" s="6">
        <v>35</v>
      </c>
      <c r="B50" s="7" t="s">
        <v>119</v>
      </c>
      <c r="C50" s="6">
        <v>45064</v>
      </c>
      <c r="D50" s="25">
        <v>5000</v>
      </c>
      <c r="E50" s="25">
        <v>80000</v>
      </c>
      <c r="F50" s="25">
        <v>150000</v>
      </c>
      <c r="G50" s="25">
        <f t="shared" si="2"/>
        <v>235000</v>
      </c>
    </row>
    <row r="51" spans="1:7" ht="30" customHeight="1">
      <c r="A51" s="6">
        <v>36</v>
      </c>
      <c r="B51" s="7" t="s">
        <v>120</v>
      </c>
      <c r="C51" s="8" t="s">
        <v>71</v>
      </c>
      <c r="D51" s="25">
        <v>40000</v>
      </c>
      <c r="E51" s="25">
        <v>37540</v>
      </c>
      <c r="F51" s="25">
        <v>50000</v>
      </c>
      <c r="G51" s="25">
        <f t="shared" si="2"/>
        <v>127540</v>
      </c>
    </row>
    <row r="52" spans="1:7" ht="30" customHeight="1">
      <c r="A52" s="6">
        <v>37</v>
      </c>
      <c r="B52" s="7" t="s">
        <v>122</v>
      </c>
      <c r="C52" s="8" t="s">
        <v>71</v>
      </c>
      <c r="D52" s="25">
        <v>120000</v>
      </c>
      <c r="E52" s="25">
        <v>0</v>
      </c>
      <c r="F52" s="25">
        <v>0</v>
      </c>
      <c r="G52" s="25">
        <f t="shared" si="2"/>
        <v>120000</v>
      </c>
    </row>
    <row r="53" spans="1:7" ht="30" customHeight="1">
      <c r="A53" s="6">
        <v>38</v>
      </c>
      <c r="B53" s="7" t="s">
        <v>124</v>
      </c>
      <c r="C53" s="8" t="s">
        <v>71</v>
      </c>
      <c r="D53" s="25">
        <v>120000</v>
      </c>
      <c r="E53" s="25">
        <v>0</v>
      </c>
      <c r="F53" s="25">
        <v>0</v>
      </c>
      <c r="G53" s="25">
        <f t="shared" si="2"/>
        <v>120000</v>
      </c>
    </row>
    <row r="54" spans="1:7" ht="30" customHeight="1">
      <c r="A54" s="6">
        <v>39</v>
      </c>
      <c r="B54" s="7" t="s">
        <v>137</v>
      </c>
      <c r="C54" s="8" t="s">
        <v>71</v>
      </c>
      <c r="D54" s="25">
        <v>0</v>
      </c>
      <c r="E54" s="25">
        <v>100000</v>
      </c>
      <c r="F54" s="25">
        <v>150000</v>
      </c>
      <c r="G54" s="25">
        <f t="shared" si="2"/>
        <v>250000</v>
      </c>
    </row>
    <row r="55" spans="1:7" ht="30" customHeight="1">
      <c r="A55" s="5"/>
      <c r="B55" s="97" t="s">
        <v>127</v>
      </c>
      <c r="C55" s="98"/>
      <c r="D55" s="27">
        <f>SUM(D56:D56)</f>
        <v>110000</v>
      </c>
      <c r="E55" s="27">
        <f>SUM(E56:E56)</f>
        <v>0</v>
      </c>
      <c r="F55" s="27">
        <f>SUM(F56:F56)</f>
        <v>0</v>
      </c>
      <c r="G55" s="27">
        <f t="shared" si="2"/>
        <v>110000</v>
      </c>
    </row>
    <row r="56" spans="1:7" ht="30" customHeight="1">
      <c r="A56" s="6">
        <v>40</v>
      </c>
      <c r="B56" s="7" t="s">
        <v>128</v>
      </c>
      <c r="C56" s="8" t="s">
        <v>71</v>
      </c>
      <c r="D56" s="25">
        <v>110000</v>
      </c>
      <c r="E56" s="25">
        <v>0</v>
      </c>
      <c r="F56" s="25">
        <v>0</v>
      </c>
      <c r="G56" s="25">
        <f t="shared" si="2"/>
        <v>110000</v>
      </c>
    </row>
    <row r="57" spans="1:7" ht="30" customHeight="1">
      <c r="A57" s="5"/>
      <c r="B57" s="97" t="s">
        <v>129</v>
      </c>
      <c r="C57" s="98"/>
      <c r="D57" s="27">
        <f>SUM(D58:D61)</f>
        <v>307000</v>
      </c>
      <c r="E57" s="27">
        <f>SUM(E58:E61)</f>
        <v>100000</v>
      </c>
      <c r="F57" s="27">
        <f>SUM(F58:F61)</f>
        <v>284000</v>
      </c>
      <c r="G57" s="27">
        <f t="shared" si="2"/>
        <v>691000</v>
      </c>
    </row>
    <row r="58" spans="1:7" ht="30" customHeight="1">
      <c r="A58" s="6">
        <v>41</v>
      </c>
      <c r="B58" s="7" t="s">
        <v>130</v>
      </c>
      <c r="C58" s="6" t="s">
        <v>131</v>
      </c>
      <c r="D58" s="25">
        <v>212000</v>
      </c>
      <c r="E58" s="25">
        <v>0</v>
      </c>
      <c r="F58" s="25">
        <v>0</v>
      </c>
      <c r="G58" s="25">
        <f t="shared" si="2"/>
        <v>212000</v>
      </c>
    </row>
    <row r="59" spans="1:7" ht="30" customHeight="1">
      <c r="A59" s="6">
        <v>42</v>
      </c>
      <c r="B59" s="7" t="s">
        <v>138</v>
      </c>
      <c r="C59" s="6" t="s">
        <v>139</v>
      </c>
      <c r="D59" s="25">
        <v>0</v>
      </c>
      <c r="E59" s="25">
        <v>50000</v>
      </c>
      <c r="F59" s="25">
        <v>104000</v>
      </c>
      <c r="G59" s="25">
        <f t="shared" si="2"/>
        <v>154000</v>
      </c>
    </row>
    <row r="60" spans="1:7" ht="30" customHeight="1">
      <c r="A60" s="6">
        <v>43</v>
      </c>
      <c r="B60" s="7" t="s">
        <v>132</v>
      </c>
      <c r="C60" s="6" t="s">
        <v>133</v>
      </c>
      <c r="D60" s="25">
        <v>95000</v>
      </c>
      <c r="E60" s="25">
        <v>50000</v>
      </c>
      <c r="F60" s="25">
        <v>80000</v>
      </c>
      <c r="G60" s="25">
        <f t="shared" si="2"/>
        <v>225000</v>
      </c>
    </row>
    <row r="61" spans="1:7" ht="30" customHeight="1">
      <c r="A61" s="6">
        <v>44</v>
      </c>
      <c r="B61" s="7" t="s">
        <v>140</v>
      </c>
      <c r="C61" s="8" t="s">
        <v>71</v>
      </c>
      <c r="D61" s="25">
        <v>0</v>
      </c>
      <c r="E61" s="25">
        <v>0</v>
      </c>
      <c r="F61" s="25">
        <v>100000</v>
      </c>
      <c r="G61" s="25">
        <f t="shared" si="2"/>
        <v>100000</v>
      </c>
    </row>
    <row r="62" spans="1:7" ht="30" customHeight="1">
      <c r="A62" s="5"/>
      <c r="B62" s="97" t="s">
        <v>134</v>
      </c>
      <c r="C62" s="98"/>
      <c r="D62" s="27">
        <f>SUM(D63:D65)</f>
        <v>20000</v>
      </c>
      <c r="E62" s="27">
        <f>SUM(E63:E65)</f>
        <v>225000</v>
      </c>
      <c r="F62" s="27">
        <f>SUM(F63:F65)</f>
        <v>320000</v>
      </c>
      <c r="G62" s="27">
        <f t="shared" si="2"/>
        <v>565000</v>
      </c>
    </row>
    <row r="63" spans="1:7" ht="30" customHeight="1">
      <c r="A63" s="6">
        <v>45</v>
      </c>
      <c r="B63" s="7" t="s">
        <v>141</v>
      </c>
      <c r="C63" s="6" t="s">
        <v>142</v>
      </c>
      <c r="D63" s="25">
        <v>0</v>
      </c>
      <c r="E63" s="25">
        <v>150000</v>
      </c>
      <c r="F63" s="25">
        <v>190000</v>
      </c>
      <c r="G63" s="25">
        <f t="shared" si="2"/>
        <v>340000</v>
      </c>
    </row>
    <row r="64" spans="1:7" ht="30" customHeight="1">
      <c r="A64" s="6">
        <v>46</v>
      </c>
      <c r="B64" s="7" t="s">
        <v>135</v>
      </c>
      <c r="C64" s="6" t="s">
        <v>136</v>
      </c>
      <c r="D64" s="25">
        <v>20000</v>
      </c>
      <c r="E64" s="25">
        <v>25000</v>
      </c>
      <c r="F64" s="25">
        <v>30000</v>
      </c>
      <c r="G64" s="25">
        <f t="shared" si="2"/>
        <v>75000</v>
      </c>
    </row>
    <row r="65" spans="1:7" ht="30" customHeight="1">
      <c r="A65" s="6">
        <v>47</v>
      </c>
      <c r="B65" s="7" t="s">
        <v>143</v>
      </c>
      <c r="C65" s="6" t="s">
        <v>144</v>
      </c>
      <c r="D65" s="25">
        <v>0</v>
      </c>
      <c r="E65" s="25">
        <v>50000</v>
      </c>
      <c r="F65" s="25">
        <v>100000</v>
      </c>
      <c r="G65" s="25">
        <f t="shared" si="2"/>
        <v>150000</v>
      </c>
    </row>
  </sheetData>
  <mergeCells count="16">
    <mergeCell ref="A1:G1"/>
    <mergeCell ref="B62:C62"/>
    <mergeCell ref="B28:C28"/>
    <mergeCell ref="B31:C31"/>
    <mergeCell ref="B40:C40"/>
    <mergeCell ref="B44:C44"/>
    <mergeCell ref="B46:C46"/>
    <mergeCell ref="A2:G2"/>
    <mergeCell ref="A3:G3"/>
    <mergeCell ref="B48:C48"/>
    <mergeCell ref="B55:C55"/>
    <mergeCell ref="B57:C57"/>
    <mergeCell ref="B24:C24"/>
    <mergeCell ref="B6:C6"/>
    <mergeCell ref="B10:C10"/>
    <mergeCell ref="B12:C12"/>
  </mergeCells>
  <pageMargins left="0.5" right="0.5" top="0.5" bottom="0.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BEF1-D023-4177-93A7-995516EE01DC}">
  <sheetPr>
    <pageSetUpPr fitToPage="1"/>
  </sheetPr>
  <dimension ref="A1:G63"/>
  <sheetViews>
    <sheetView workbookViewId="0">
      <selection activeCell="B7" sqref="B7"/>
    </sheetView>
  </sheetViews>
  <sheetFormatPr defaultRowHeight="15"/>
  <cols>
    <col min="1" max="1" width="3.28515625" bestFit="1" customWidth="1"/>
    <col min="2" max="2" width="50.7109375" bestFit="1" customWidth="1"/>
    <col min="3" max="3" width="7.7109375" bestFit="1" customWidth="1"/>
    <col min="4" max="6" width="18.7109375" customWidth="1"/>
  </cols>
  <sheetData>
    <row r="1" spans="1:7" s="88" customFormat="1" ht="20.100000000000001" customHeight="1">
      <c r="A1" s="96" t="s">
        <v>178</v>
      </c>
      <c r="B1" s="96"/>
      <c r="C1" s="96"/>
      <c r="D1" s="96"/>
      <c r="E1" s="96"/>
      <c r="F1" s="96"/>
      <c r="G1" s="87"/>
    </row>
    <row r="2" spans="1:7" ht="24" customHeight="1">
      <c r="A2" s="101" t="s">
        <v>52</v>
      </c>
      <c r="B2" s="102"/>
      <c r="C2" s="102"/>
      <c r="D2" s="102"/>
      <c r="E2" s="102"/>
      <c r="F2" s="103"/>
    </row>
    <row r="3" spans="1:7" ht="24" customHeight="1">
      <c r="A3" s="104" t="s">
        <v>54</v>
      </c>
      <c r="B3" s="105"/>
      <c r="C3" s="105"/>
      <c r="D3" s="105"/>
      <c r="E3" s="105"/>
      <c r="F3" s="106"/>
    </row>
    <row r="4" spans="1:7" ht="24" customHeight="1">
      <c r="A4" s="2" t="s">
        <v>55</v>
      </c>
      <c r="B4" s="2" t="s">
        <v>56</v>
      </c>
      <c r="C4" s="2" t="s">
        <v>57</v>
      </c>
      <c r="D4" s="2" t="s">
        <v>58</v>
      </c>
      <c r="E4" s="2" t="s">
        <v>62</v>
      </c>
      <c r="F4" s="2" t="s">
        <v>63</v>
      </c>
    </row>
    <row r="5" spans="1:7" ht="30" customHeight="1">
      <c r="A5" s="3"/>
      <c r="B5" s="4" t="s">
        <v>64</v>
      </c>
      <c r="C5" s="3"/>
      <c r="D5" s="26">
        <f>SUM(D6,D10,D12,D22,D25,D27,D34,D37,D39,D45,D47,D50)</f>
        <v>3431885</v>
      </c>
      <c r="E5" s="26">
        <f t="shared" ref="E5:F5" si="0">SUM(E6,E10,E12,E22,E25,E27,E34,E37,E39,E45,E47,E50)</f>
        <v>2753498</v>
      </c>
      <c r="F5" s="26">
        <f t="shared" si="0"/>
        <v>678387</v>
      </c>
    </row>
    <row r="6" spans="1:7" ht="30" customHeight="1">
      <c r="A6" s="5"/>
      <c r="B6" s="97" t="s">
        <v>65</v>
      </c>
      <c r="C6" s="98"/>
      <c r="D6" s="27">
        <f>SUM(D7:D9)</f>
        <v>295000</v>
      </c>
      <c r="E6" s="27">
        <f>SUM(E7:E9)</f>
        <v>215000</v>
      </c>
      <c r="F6" s="27">
        <f>SUM(F7:F9)</f>
        <v>80000</v>
      </c>
    </row>
    <row r="7" spans="1:7" ht="30" customHeight="1">
      <c r="A7" s="6">
        <v>1</v>
      </c>
      <c r="B7" s="7" t="s">
        <v>66</v>
      </c>
      <c r="C7" s="6" t="s">
        <v>67</v>
      </c>
      <c r="D7" s="25">
        <v>50000</v>
      </c>
      <c r="E7" s="25">
        <v>40000</v>
      </c>
      <c r="F7" s="25">
        <v>10000</v>
      </c>
    </row>
    <row r="8" spans="1:7" ht="30" customHeight="1">
      <c r="A8" s="6">
        <v>2</v>
      </c>
      <c r="B8" s="7" t="s">
        <v>68</v>
      </c>
      <c r="C8" s="6" t="s">
        <v>69</v>
      </c>
      <c r="D8" s="25">
        <v>200000</v>
      </c>
      <c r="E8" s="25">
        <v>140000</v>
      </c>
      <c r="F8" s="25">
        <v>60000</v>
      </c>
    </row>
    <row r="9" spans="1:7" ht="30" customHeight="1">
      <c r="A9" s="6">
        <v>3</v>
      </c>
      <c r="B9" s="7" t="s">
        <v>70</v>
      </c>
      <c r="C9" s="8" t="s">
        <v>71</v>
      </c>
      <c r="D9" s="25">
        <v>45000</v>
      </c>
      <c r="E9" s="25">
        <v>35000</v>
      </c>
      <c r="F9" s="25">
        <v>10000</v>
      </c>
    </row>
    <row r="10" spans="1:7" ht="30" customHeight="1">
      <c r="A10" s="5"/>
      <c r="B10" s="97" t="s">
        <v>72</v>
      </c>
      <c r="C10" s="98"/>
      <c r="D10" s="27">
        <f>SUM(D11:D11)</f>
        <v>180000</v>
      </c>
      <c r="E10" s="27">
        <f>SUM(E11:E11)</f>
        <v>120000</v>
      </c>
      <c r="F10" s="27">
        <f>SUM(F11:F11)</f>
        <v>60000</v>
      </c>
    </row>
    <row r="11" spans="1:7" ht="30" customHeight="1">
      <c r="A11" s="6">
        <v>4</v>
      </c>
      <c r="B11" s="7" t="s">
        <v>73</v>
      </c>
      <c r="C11" s="6" t="s">
        <v>74</v>
      </c>
      <c r="D11" s="25">
        <v>180000</v>
      </c>
      <c r="E11" s="25">
        <v>120000</v>
      </c>
      <c r="F11" s="25">
        <v>60000</v>
      </c>
    </row>
    <row r="12" spans="1:7" ht="30" customHeight="1">
      <c r="A12" s="5"/>
      <c r="B12" s="97" t="s">
        <v>75</v>
      </c>
      <c r="C12" s="98"/>
      <c r="D12" s="27">
        <f>SUM(D13:D21)</f>
        <v>804885</v>
      </c>
      <c r="E12" s="27">
        <f t="shared" ref="E12:F12" si="1">SUM(E13:E21)</f>
        <v>649885</v>
      </c>
      <c r="F12" s="27">
        <f t="shared" si="1"/>
        <v>155000</v>
      </c>
    </row>
    <row r="13" spans="1:7" ht="30" customHeight="1">
      <c r="A13" s="6">
        <v>5</v>
      </c>
      <c r="B13" s="7" t="s">
        <v>176</v>
      </c>
      <c r="C13" s="6">
        <v>20868</v>
      </c>
      <c r="D13" s="25">
        <f>E13+F13</f>
        <v>15000</v>
      </c>
      <c r="E13" s="25">
        <v>15000</v>
      </c>
      <c r="F13" s="29">
        <v>0</v>
      </c>
    </row>
    <row r="14" spans="1:7" ht="30" customHeight="1">
      <c r="A14" s="6">
        <v>6</v>
      </c>
      <c r="B14" s="7" t="s">
        <v>76</v>
      </c>
      <c r="C14" s="6" t="s">
        <v>77</v>
      </c>
      <c r="D14" s="25">
        <f t="shared" ref="D14:D21" si="2">E14+F14</f>
        <v>100000</v>
      </c>
      <c r="E14" s="25">
        <v>100000</v>
      </c>
      <c r="F14" s="29">
        <v>0</v>
      </c>
    </row>
    <row r="15" spans="1:7" ht="30" customHeight="1">
      <c r="A15" s="6">
        <v>7</v>
      </c>
      <c r="B15" s="7" t="s">
        <v>78</v>
      </c>
      <c r="C15" s="6" t="s">
        <v>79</v>
      </c>
      <c r="D15" s="25">
        <f t="shared" si="2"/>
        <v>100000</v>
      </c>
      <c r="E15" s="25">
        <v>80000</v>
      </c>
      <c r="F15" s="25">
        <v>20000</v>
      </c>
    </row>
    <row r="16" spans="1:7" ht="30" customHeight="1">
      <c r="A16" s="6">
        <v>8</v>
      </c>
      <c r="B16" s="7" t="s">
        <v>80</v>
      </c>
      <c r="C16" s="6" t="s">
        <v>81</v>
      </c>
      <c r="D16" s="25">
        <f t="shared" si="2"/>
        <v>104885</v>
      </c>
      <c r="E16" s="25">
        <v>104885</v>
      </c>
      <c r="F16" s="29">
        <v>0</v>
      </c>
    </row>
    <row r="17" spans="1:6" ht="30" customHeight="1">
      <c r="A17" s="6">
        <v>9</v>
      </c>
      <c r="B17" s="7" t="s">
        <v>84</v>
      </c>
      <c r="C17" s="8" t="s">
        <v>71</v>
      </c>
      <c r="D17" s="25">
        <f t="shared" si="2"/>
        <v>85000</v>
      </c>
      <c r="E17" s="25">
        <v>70000</v>
      </c>
      <c r="F17" s="25">
        <v>15000</v>
      </c>
    </row>
    <row r="18" spans="1:6" ht="30" customHeight="1">
      <c r="A18" s="6">
        <v>10</v>
      </c>
      <c r="B18" s="7" t="s">
        <v>85</v>
      </c>
      <c r="C18" s="8" t="s">
        <v>71</v>
      </c>
      <c r="D18" s="25">
        <f t="shared" si="2"/>
        <v>100000</v>
      </c>
      <c r="E18" s="25">
        <v>80000</v>
      </c>
      <c r="F18" s="25">
        <v>20000</v>
      </c>
    </row>
    <row r="19" spans="1:6" ht="30" customHeight="1">
      <c r="A19" s="6">
        <v>11</v>
      </c>
      <c r="B19" s="7" t="s">
        <v>86</v>
      </c>
      <c r="C19" s="8" t="s">
        <v>71</v>
      </c>
      <c r="D19" s="25">
        <f t="shared" si="2"/>
        <v>180000</v>
      </c>
      <c r="E19" s="25">
        <v>100000</v>
      </c>
      <c r="F19" s="25">
        <v>80000</v>
      </c>
    </row>
    <row r="20" spans="1:6" ht="30" customHeight="1">
      <c r="A20" s="6">
        <v>12</v>
      </c>
      <c r="B20" s="7" t="s">
        <v>87</v>
      </c>
      <c r="C20" s="8" t="s">
        <v>71</v>
      </c>
      <c r="D20" s="25">
        <f t="shared" si="2"/>
        <v>70000</v>
      </c>
      <c r="E20" s="29">
        <v>60000</v>
      </c>
      <c r="F20" s="29">
        <v>10000</v>
      </c>
    </row>
    <row r="21" spans="1:6" ht="30" customHeight="1">
      <c r="A21" s="6">
        <v>13</v>
      </c>
      <c r="B21" s="7" t="s">
        <v>88</v>
      </c>
      <c r="C21" s="8" t="s">
        <v>71</v>
      </c>
      <c r="D21" s="25">
        <f t="shared" si="2"/>
        <v>50000</v>
      </c>
      <c r="E21" s="25">
        <v>40000</v>
      </c>
      <c r="F21" s="25">
        <v>10000</v>
      </c>
    </row>
    <row r="22" spans="1:6" ht="30" customHeight="1">
      <c r="A22" s="5"/>
      <c r="B22" s="97" t="s">
        <v>89</v>
      </c>
      <c r="C22" s="98"/>
      <c r="D22" s="27">
        <f>SUM(D23:D24)</f>
        <v>80000</v>
      </c>
      <c r="E22" s="27">
        <f t="shared" ref="E22:F22" si="3">SUM(E23:E24)</f>
        <v>60000</v>
      </c>
      <c r="F22" s="27">
        <f t="shared" si="3"/>
        <v>20000</v>
      </c>
    </row>
    <row r="23" spans="1:6" ht="30" customHeight="1">
      <c r="A23" s="6">
        <v>14</v>
      </c>
      <c r="B23" s="7" t="s">
        <v>91</v>
      </c>
      <c r="C23" s="8" t="s">
        <v>71</v>
      </c>
      <c r="D23" s="25">
        <v>30000</v>
      </c>
      <c r="E23" s="25">
        <v>25000</v>
      </c>
      <c r="F23" s="25">
        <v>5000</v>
      </c>
    </row>
    <row r="24" spans="1:6" ht="30" customHeight="1">
      <c r="A24" s="6">
        <v>15</v>
      </c>
      <c r="B24" s="7" t="s">
        <v>92</v>
      </c>
      <c r="C24" s="8" t="s">
        <v>71</v>
      </c>
      <c r="D24" s="25">
        <v>50000</v>
      </c>
      <c r="E24" s="25">
        <v>35000</v>
      </c>
      <c r="F24" s="25">
        <v>15000</v>
      </c>
    </row>
    <row r="25" spans="1:6" ht="30" customHeight="1">
      <c r="A25" s="5"/>
      <c r="B25" s="97" t="s">
        <v>93</v>
      </c>
      <c r="C25" s="98"/>
      <c r="D25" s="27">
        <f>SUM(D26:D26)</f>
        <v>110000</v>
      </c>
      <c r="E25" s="27">
        <f t="shared" ref="E25:F25" si="4">SUM(E26:E26)</f>
        <v>80000</v>
      </c>
      <c r="F25" s="27">
        <f t="shared" si="4"/>
        <v>30000</v>
      </c>
    </row>
    <row r="26" spans="1:6" ht="30" customHeight="1">
      <c r="A26" s="6">
        <v>16</v>
      </c>
      <c r="B26" s="7" t="s">
        <v>94</v>
      </c>
      <c r="C26" s="8" t="s">
        <v>71</v>
      </c>
      <c r="D26" s="25">
        <v>110000</v>
      </c>
      <c r="E26" s="25">
        <v>80000</v>
      </c>
      <c r="F26" s="25">
        <v>30000</v>
      </c>
    </row>
    <row r="27" spans="1:6" ht="30" customHeight="1">
      <c r="A27" s="5"/>
      <c r="B27" s="97" t="s">
        <v>96</v>
      </c>
      <c r="C27" s="98"/>
      <c r="D27" s="27">
        <f>SUM(D28:D33)</f>
        <v>795000</v>
      </c>
      <c r="E27" s="27">
        <f t="shared" ref="E27:F27" si="5">SUM(E28:E33)</f>
        <v>591613</v>
      </c>
      <c r="F27" s="27">
        <f t="shared" si="5"/>
        <v>203387</v>
      </c>
    </row>
    <row r="28" spans="1:6" ht="30" customHeight="1">
      <c r="A28" s="6">
        <v>17</v>
      </c>
      <c r="B28" s="7" t="s">
        <v>97</v>
      </c>
      <c r="C28" s="6" t="s">
        <v>98</v>
      </c>
      <c r="D28" s="25">
        <v>200000</v>
      </c>
      <c r="E28" s="25">
        <v>160000</v>
      </c>
      <c r="F28" s="25">
        <v>40000</v>
      </c>
    </row>
    <row r="29" spans="1:6" ht="30" customHeight="1">
      <c r="A29" s="6">
        <v>18</v>
      </c>
      <c r="B29" s="7" t="s">
        <v>99</v>
      </c>
      <c r="C29" s="6" t="s">
        <v>100</v>
      </c>
      <c r="D29" s="25">
        <v>350000</v>
      </c>
      <c r="E29" s="25">
        <v>236613</v>
      </c>
      <c r="F29" s="25">
        <v>113387</v>
      </c>
    </row>
    <row r="30" spans="1:6" ht="30" customHeight="1">
      <c r="A30" s="6">
        <v>19</v>
      </c>
      <c r="B30" s="7" t="s">
        <v>102</v>
      </c>
      <c r="C30" s="6" t="s">
        <v>103</v>
      </c>
      <c r="D30" s="25">
        <v>80000</v>
      </c>
      <c r="E30" s="25">
        <v>60000</v>
      </c>
      <c r="F30" s="25">
        <v>20000</v>
      </c>
    </row>
    <row r="31" spans="1:6" ht="30" customHeight="1">
      <c r="A31" s="6">
        <v>20</v>
      </c>
      <c r="B31" s="7" t="s">
        <v>104</v>
      </c>
      <c r="C31" s="8" t="s">
        <v>71</v>
      </c>
      <c r="D31" s="25">
        <v>100000</v>
      </c>
      <c r="E31" s="25">
        <v>85000</v>
      </c>
      <c r="F31" s="25">
        <v>15000</v>
      </c>
    </row>
    <row r="32" spans="1:6" ht="30" customHeight="1">
      <c r="A32" s="6">
        <v>21</v>
      </c>
      <c r="B32" s="7" t="s">
        <v>107</v>
      </c>
      <c r="C32" s="8" t="s">
        <v>71</v>
      </c>
      <c r="D32" s="25">
        <v>5000</v>
      </c>
      <c r="E32" s="29">
        <v>0</v>
      </c>
      <c r="F32" s="25">
        <v>5000</v>
      </c>
    </row>
    <row r="33" spans="1:6" ht="30" customHeight="1">
      <c r="A33" s="6">
        <v>22</v>
      </c>
      <c r="B33" s="7" t="s">
        <v>110</v>
      </c>
      <c r="C33" s="8" t="s">
        <v>71</v>
      </c>
      <c r="D33" s="25">
        <v>60000</v>
      </c>
      <c r="E33" s="25">
        <v>50000</v>
      </c>
      <c r="F33" s="25">
        <v>10000</v>
      </c>
    </row>
    <row r="34" spans="1:6" ht="30" customHeight="1">
      <c r="A34" s="5"/>
      <c r="B34" s="97" t="s">
        <v>111</v>
      </c>
      <c r="C34" s="98"/>
      <c r="D34" s="27">
        <f>SUM(D35:D36)</f>
        <v>205000</v>
      </c>
      <c r="E34" s="27">
        <f t="shared" ref="E34:F34" si="6">SUM(E35:E36)</f>
        <v>160000</v>
      </c>
      <c r="F34" s="27">
        <f t="shared" si="6"/>
        <v>45000</v>
      </c>
    </row>
    <row r="35" spans="1:6" ht="30" customHeight="1">
      <c r="A35" s="6">
        <v>23</v>
      </c>
      <c r="B35" s="7" t="s">
        <v>112</v>
      </c>
      <c r="C35" s="8" t="s">
        <v>71</v>
      </c>
      <c r="D35" s="25">
        <v>25000</v>
      </c>
      <c r="E35" s="25">
        <v>20000</v>
      </c>
      <c r="F35" s="25">
        <v>5000</v>
      </c>
    </row>
    <row r="36" spans="1:6" ht="30" customHeight="1">
      <c r="A36" s="6">
        <v>24</v>
      </c>
      <c r="B36" s="7" t="s">
        <v>113</v>
      </c>
      <c r="C36" s="8" t="s">
        <v>71</v>
      </c>
      <c r="D36" s="25">
        <v>180000</v>
      </c>
      <c r="E36" s="25">
        <v>140000</v>
      </c>
      <c r="F36" s="25">
        <v>40000</v>
      </c>
    </row>
    <row r="37" spans="1:6" ht="30" customHeight="1">
      <c r="A37" s="5"/>
      <c r="B37" s="97" t="s">
        <v>114</v>
      </c>
      <c r="C37" s="98"/>
      <c r="D37" s="27">
        <f>SUM(D38:D38)</f>
        <v>230000</v>
      </c>
      <c r="E37" s="27">
        <f t="shared" ref="E37:F37" si="7">SUM(E38:E38)</f>
        <v>230000</v>
      </c>
      <c r="F37" s="30">
        <f t="shared" si="7"/>
        <v>0</v>
      </c>
    </row>
    <row r="38" spans="1:6" ht="30" customHeight="1">
      <c r="A38" s="6">
        <v>25</v>
      </c>
      <c r="B38" s="7" t="s">
        <v>115</v>
      </c>
      <c r="C38" s="8" t="s">
        <v>71</v>
      </c>
      <c r="D38" s="25">
        <v>230000</v>
      </c>
      <c r="E38" s="25">
        <v>230000</v>
      </c>
      <c r="F38" s="29">
        <v>0</v>
      </c>
    </row>
    <row r="39" spans="1:6" ht="30" customHeight="1">
      <c r="A39" s="5"/>
      <c r="B39" s="97" t="s">
        <v>116</v>
      </c>
      <c r="C39" s="98"/>
      <c r="D39" s="27">
        <f>SUM(D40:D44)</f>
        <v>295000</v>
      </c>
      <c r="E39" s="27">
        <f>SUM(E40:E44)</f>
        <v>225000</v>
      </c>
      <c r="F39" s="27">
        <f>SUM(F40:F44)</f>
        <v>70000</v>
      </c>
    </row>
    <row r="40" spans="1:6" ht="30" customHeight="1">
      <c r="A40" s="6">
        <v>26</v>
      </c>
      <c r="B40" s="7" t="s">
        <v>117</v>
      </c>
      <c r="C40" s="6" t="s">
        <v>118</v>
      </c>
      <c r="D40" s="25">
        <v>10000</v>
      </c>
      <c r="E40" s="29">
        <v>0</v>
      </c>
      <c r="F40" s="25">
        <v>10000</v>
      </c>
    </row>
    <row r="41" spans="1:6" ht="30" customHeight="1">
      <c r="A41" s="6">
        <v>27</v>
      </c>
      <c r="B41" s="7" t="s">
        <v>119</v>
      </c>
      <c r="C41" s="6">
        <v>45064</v>
      </c>
      <c r="D41" s="25">
        <v>5000</v>
      </c>
      <c r="E41" s="29">
        <v>0</v>
      </c>
      <c r="F41" s="25">
        <v>5000</v>
      </c>
    </row>
    <row r="42" spans="1:6" ht="30" customHeight="1">
      <c r="A42" s="6">
        <v>28</v>
      </c>
      <c r="B42" s="7" t="s">
        <v>120</v>
      </c>
      <c r="C42" s="8" t="s">
        <v>71</v>
      </c>
      <c r="D42" s="25">
        <v>40000</v>
      </c>
      <c r="E42" s="25">
        <v>30000</v>
      </c>
      <c r="F42" s="25">
        <v>10000</v>
      </c>
    </row>
    <row r="43" spans="1:6" ht="30" customHeight="1">
      <c r="A43" s="6">
        <v>29</v>
      </c>
      <c r="B43" s="7" t="s">
        <v>122</v>
      </c>
      <c r="C43" s="8" t="s">
        <v>71</v>
      </c>
      <c r="D43" s="25">
        <v>120000</v>
      </c>
      <c r="E43" s="25">
        <v>100000</v>
      </c>
      <c r="F43" s="25">
        <v>20000</v>
      </c>
    </row>
    <row r="44" spans="1:6" ht="30" customHeight="1">
      <c r="A44" s="6">
        <v>30</v>
      </c>
      <c r="B44" s="7" t="s">
        <v>124</v>
      </c>
      <c r="C44" s="8" t="s">
        <v>71</v>
      </c>
      <c r="D44" s="25">
        <v>120000</v>
      </c>
      <c r="E44" s="25">
        <v>95000</v>
      </c>
      <c r="F44" s="25">
        <v>25000</v>
      </c>
    </row>
    <row r="45" spans="1:6" ht="30" customHeight="1">
      <c r="A45" s="5"/>
      <c r="B45" s="97" t="s">
        <v>127</v>
      </c>
      <c r="C45" s="98"/>
      <c r="D45" s="27">
        <f>SUM(D46:D46)</f>
        <v>110000</v>
      </c>
      <c r="E45" s="27">
        <f>SUM(E46:E46)</f>
        <v>95000</v>
      </c>
      <c r="F45" s="27">
        <f>SUM(F46:F46)</f>
        <v>15000</v>
      </c>
    </row>
    <row r="46" spans="1:6" ht="30" customHeight="1">
      <c r="A46" s="6">
        <v>31</v>
      </c>
      <c r="B46" s="7" t="s">
        <v>128</v>
      </c>
      <c r="C46" s="8" t="s">
        <v>71</v>
      </c>
      <c r="D46" s="25">
        <v>110000</v>
      </c>
      <c r="E46" s="25">
        <v>95000</v>
      </c>
      <c r="F46" s="25">
        <v>15000</v>
      </c>
    </row>
    <row r="47" spans="1:6" ht="30" customHeight="1">
      <c r="A47" s="5"/>
      <c r="B47" s="97" t="s">
        <v>129</v>
      </c>
      <c r="C47" s="98"/>
      <c r="D47" s="27">
        <f>SUM(D48:D49)</f>
        <v>307000</v>
      </c>
      <c r="E47" s="27">
        <f>SUM(E48:E49)</f>
        <v>307000</v>
      </c>
      <c r="F47" s="30">
        <f>SUM(F48:F49)</f>
        <v>0</v>
      </c>
    </row>
    <row r="48" spans="1:6" ht="30" customHeight="1">
      <c r="A48" s="6">
        <v>32</v>
      </c>
      <c r="B48" s="7" t="s">
        <v>130</v>
      </c>
      <c r="C48" s="6" t="s">
        <v>131</v>
      </c>
      <c r="D48" s="25">
        <v>212000</v>
      </c>
      <c r="E48" s="25">
        <v>212000</v>
      </c>
      <c r="F48" s="29">
        <v>0</v>
      </c>
    </row>
    <row r="49" spans="1:6" ht="30" customHeight="1">
      <c r="A49" s="6">
        <v>33</v>
      </c>
      <c r="B49" s="7" t="s">
        <v>132</v>
      </c>
      <c r="C49" s="6" t="s">
        <v>133</v>
      </c>
      <c r="D49" s="25">
        <v>95000</v>
      </c>
      <c r="E49" s="25">
        <v>95000</v>
      </c>
      <c r="F49" s="29">
        <v>0</v>
      </c>
    </row>
    <row r="50" spans="1:6" ht="30" customHeight="1">
      <c r="A50" s="5"/>
      <c r="B50" s="97" t="s">
        <v>134</v>
      </c>
      <c r="C50" s="98"/>
      <c r="D50" s="27">
        <f>SUM(D51:D51)</f>
        <v>20000</v>
      </c>
      <c r="E50" s="27">
        <f>SUM(E51:E51)</f>
        <v>20000</v>
      </c>
      <c r="F50" s="30">
        <v>0</v>
      </c>
    </row>
    <row r="51" spans="1:6" ht="30" customHeight="1">
      <c r="A51" s="6">
        <v>34</v>
      </c>
      <c r="B51" s="7" t="s">
        <v>135</v>
      </c>
      <c r="C51" s="6" t="s">
        <v>136</v>
      </c>
      <c r="D51" s="25">
        <v>20000</v>
      </c>
      <c r="E51" s="25">
        <v>20000</v>
      </c>
      <c r="F51" s="29">
        <v>0</v>
      </c>
    </row>
    <row r="52" spans="1:6" ht="30" customHeight="1"/>
    <row r="53" spans="1:6" ht="30" customHeight="1"/>
    <row r="54" spans="1:6" ht="30" customHeight="1"/>
    <row r="55" spans="1:6" ht="30" customHeight="1"/>
    <row r="56" spans="1:6" ht="30" customHeight="1"/>
    <row r="57" spans="1:6" ht="30" customHeight="1"/>
    <row r="58" spans="1:6" ht="30" customHeight="1"/>
    <row r="59" spans="1:6" ht="30" customHeight="1"/>
    <row r="60" spans="1:6" ht="30" customHeight="1"/>
    <row r="61" spans="1:6" ht="30" customHeight="1"/>
    <row r="62" spans="1:6" ht="30" customHeight="1"/>
    <row r="63" spans="1:6" ht="30" customHeight="1"/>
  </sheetData>
  <mergeCells count="15">
    <mergeCell ref="B50:C50"/>
    <mergeCell ref="B47:C47"/>
    <mergeCell ref="B25:C25"/>
    <mergeCell ref="B27:C27"/>
    <mergeCell ref="B34:C34"/>
    <mergeCell ref="B37:C37"/>
    <mergeCell ref="B39:C39"/>
    <mergeCell ref="B45:C45"/>
    <mergeCell ref="B22:C22"/>
    <mergeCell ref="A1:F1"/>
    <mergeCell ref="A2:F2"/>
    <mergeCell ref="A3:F3"/>
    <mergeCell ref="B6:C6"/>
    <mergeCell ref="B10:C10"/>
    <mergeCell ref="B12:C12"/>
  </mergeCells>
  <pageMargins left="0.5" right="0.5" top="0.5" bottom="0.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050F-5342-4B1E-BCAF-A5EEF405A7FF}">
  <sheetPr>
    <pageSetUpPr fitToPage="1"/>
  </sheetPr>
  <dimension ref="A1:F49"/>
  <sheetViews>
    <sheetView workbookViewId="0">
      <selection activeCell="F15" sqref="F15"/>
    </sheetView>
  </sheetViews>
  <sheetFormatPr defaultRowHeight="15"/>
  <cols>
    <col min="1" max="1" width="3.28515625" bestFit="1" customWidth="1"/>
    <col min="2" max="2" width="52" customWidth="1"/>
    <col min="3" max="3" width="12.5703125" bestFit="1" customWidth="1"/>
    <col min="4" max="6" width="18.7109375" customWidth="1"/>
  </cols>
  <sheetData>
    <row r="1" spans="1:6" ht="20.100000000000001" customHeight="1">
      <c r="A1" s="96" t="s">
        <v>179</v>
      </c>
      <c r="B1" s="96"/>
      <c r="C1" s="96"/>
      <c r="D1" s="96"/>
      <c r="E1" s="96"/>
      <c r="F1" s="96"/>
    </row>
    <row r="2" spans="1:6">
      <c r="A2" s="99" t="s">
        <v>52</v>
      </c>
      <c r="B2" s="99"/>
      <c r="C2" s="99"/>
      <c r="D2" s="99"/>
      <c r="E2" s="99"/>
      <c r="F2" s="99"/>
    </row>
    <row r="3" spans="1:6" ht="19.5">
      <c r="A3" s="100" t="s">
        <v>174</v>
      </c>
      <c r="B3" s="100"/>
      <c r="C3" s="100"/>
      <c r="D3" s="100"/>
      <c r="E3" s="100"/>
      <c r="F3" s="100"/>
    </row>
    <row r="4" spans="1:6" ht="24" customHeight="1">
      <c r="A4" s="2" t="s">
        <v>55</v>
      </c>
      <c r="B4" s="2" t="s">
        <v>56</v>
      </c>
      <c r="C4" s="2" t="s">
        <v>57</v>
      </c>
      <c r="D4" s="2" t="s">
        <v>59</v>
      </c>
      <c r="E4" s="2" t="s">
        <v>62</v>
      </c>
      <c r="F4" s="2" t="s">
        <v>63</v>
      </c>
    </row>
    <row r="5" spans="1:6" ht="30" customHeight="1">
      <c r="A5" s="3"/>
      <c r="B5" s="4" t="s">
        <v>64</v>
      </c>
      <c r="C5" s="3"/>
      <c r="D5" s="26">
        <f>SUM(D6,D9,D11,D21,D23,D25,D33,D35,D37,D39,D43,D46)</f>
        <v>3789900</v>
      </c>
      <c r="E5" s="26">
        <f t="shared" ref="E5:F5" si="0">SUM(E6,E9,E11,E21,E23,E25,E33,E35,E37,E39,E43,E46)</f>
        <v>3073092</v>
      </c>
      <c r="F5" s="26">
        <f t="shared" si="0"/>
        <v>716808</v>
      </c>
    </row>
    <row r="6" spans="1:6" ht="30" customHeight="1">
      <c r="A6" s="5"/>
      <c r="B6" s="97" t="s">
        <v>65</v>
      </c>
      <c r="C6" s="98"/>
      <c r="D6" s="27">
        <f>SUM(D7:D8)</f>
        <v>250000</v>
      </c>
      <c r="E6" s="27">
        <f>SUM(E7:E8)</f>
        <v>180000</v>
      </c>
      <c r="F6" s="27">
        <f>SUM(F7:F8)</f>
        <v>70000</v>
      </c>
    </row>
    <row r="7" spans="1:6" ht="30" customHeight="1">
      <c r="A7" s="6">
        <v>1</v>
      </c>
      <c r="B7" s="7" t="s">
        <v>66</v>
      </c>
      <c r="C7" s="6" t="s">
        <v>67</v>
      </c>
      <c r="D7" s="25">
        <f>E7+F7</f>
        <v>50000</v>
      </c>
      <c r="E7" s="25">
        <v>36000</v>
      </c>
      <c r="F7" s="25">
        <v>14000</v>
      </c>
    </row>
    <row r="8" spans="1:6" ht="30" customHeight="1">
      <c r="A8" s="6">
        <v>2</v>
      </c>
      <c r="B8" s="7" t="s">
        <v>68</v>
      </c>
      <c r="C8" s="6" t="s">
        <v>69</v>
      </c>
      <c r="D8" s="25">
        <f>E8+F8</f>
        <v>200000</v>
      </c>
      <c r="E8" s="25">
        <v>144000</v>
      </c>
      <c r="F8" s="25">
        <v>56000</v>
      </c>
    </row>
    <row r="9" spans="1:6" ht="30" customHeight="1">
      <c r="A9" s="5"/>
      <c r="B9" s="97" t="s">
        <v>72</v>
      </c>
      <c r="C9" s="98"/>
      <c r="D9" s="27">
        <f>SUM(D10:D10)</f>
        <v>295360</v>
      </c>
      <c r="E9" s="27">
        <f>SUM(E10:E10)</f>
        <v>196907</v>
      </c>
      <c r="F9" s="27">
        <f>SUM(F10:F10)</f>
        <v>98453</v>
      </c>
    </row>
    <row r="10" spans="1:6" ht="30" customHeight="1">
      <c r="A10" s="6">
        <v>3</v>
      </c>
      <c r="B10" s="7" t="s">
        <v>73</v>
      </c>
      <c r="C10" s="6" t="s">
        <v>74</v>
      </c>
      <c r="D10" s="25">
        <f>E10+F10</f>
        <v>295360</v>
      </c>
      <c r="E10" s="25">
        <v>196907</v>
      </c>
      <c r="F10" s="25">
        <v>98453</v>
      </c>
    </row>
    <row r="11" spans="1:6" ht="30" customHeight="1">
      <c r="A11" s="5"/>
      <c r="B11" s="97" t="s">
        <v>75</v>
      </c>
      <c r="C11" s="98"/>
      <c r="D11" s="27">
        <f>SUM(D12:D20)</f>
        <v>918000</v>
      </c>
      <c r="E11" s="27">
        <f>SUM(E12:E20)</f>
        <v>761800</v>
      </c>
      <c r="F11" s="27">
        <f>SUM(F12:F20)</f>
        <v>156200</v>
      </c>
    </row>
    <row r="12" spans="1:6" ht="30" customHeight="1">
      <c r="A12" s="6">
        <v>4</v>
      </c>
      <c r="B12" s="7" t="s">
        <v>76</v>
      </c>
      <c r="C12" s="6" t="s">
        <v>77</v>
      </c>
      <c r="D12" s="25">
        <f>E12+F12</f>
        <v>150000</v>
      </c>
      <c r="E12" s="25">
        <v>124477</v>
      </c>
      <c r="F12" s="25">
        <v>25523</v>
      </c>
    </row>
    <row r="13" spans="1:6" ht="30" customHeight="1">
      <c r="A13" s="6">
        <v>5</v>
      </c>
      <c r="B13" s="7" t="s">
        <v>78</v>
      </c>
      <c r="C13" s="6" t="s">
        <v>79</v>
      </c>
      <c r="D13" s="25">
        <f t="shared" ref="D13:D20" si="1">E13+F13</f>
        <v>50000</v>
      </c>
      <c r="E13" s="25">
        <v>41492</v>
      </c>
      <c r="F13" s="25">
        <v>8508</v>
      </c>
    </row>
    <row r="14" spans="1:6" ht="30" customHeight="1">
      <c r="A14" s="6">
        <v>6</v>
      </c>
      <c r="B14" s="7" t="s">
        <v>80</v>
      </c>
      <c r="C14" s="6" t="s">
        <v>81</v>
      </c>
      <c r="D14" s="25">
        <f t="shared" si="1"/>
        <v>150000</v>
      </c>
      <c r="E14" s="25">
        <v>124477</v>
      </c>
      <c r="F14" s="25">
        <v>25523</v>
      </c>
    </row>
    <row r="15" spans="1:6" ht="30" customHeight="1">
      <c r="A15" s="6">
        <v>7</v>
      </c>
      <c r="B15" s="7" t="s">
        <v>82</v>
      </c>
      <c r="C15" s="6" t="s">
        <v>83</v>
      </c>
      <c r="D15" s="25">
        <f t="shared" si="1"/>
        <v>50000</v>
      </c>
      <c r="E15" s="25">
        <v>41492</v>
      </c>
      <c r="F15" s="25">
        <v>8508</v>
      </c>
    </row>
    <row r="16" spans="1:6" ht="30" customHeight="1">
      <c r="A16" s="6">
        <v>8</v>
      </c>
      <c r="B16" s="7" t="s">
        <v>84</v>
      </c>
      <c r="C16" s="8" t="s">
        <v>71</v>
      </c>
      <c r="D16" s="25">
        <f t="shared" si="1"/>
        <v>148000</v>
      </c>
      <c r="E16" s="25">
        <v>122818</v>
      </c>
      <c r="F16" s="25">
        <v>25182</v>
      </c>
    </row>
    <row r="17" spans="1:6" ht="30" customHeight="1">
      <c r="A17" s="6">
        <v>9</v>
      </c>
      <c r="B17" s="7" t="s">
        <v>85</v>
      </c>
      <c r="C17" s="8" t="s">
        <v>71</v>
      </c>
      <c r="D17" s="25">
        <f t="shared" si="1"/>
        <v>50000</v>
      </c>
      <c r="E17" s="25">
        <v>41492</v>
      </c>
      <c r="F17" s="25">
        <v>8508</v>
      </c>
    </row>
    <row r="18" spans="1:6" ht="30" customHeight="1">
      <c r="A18" s="6">
        <v>10</v>
      </c>
      <c r="B18" s="7" t="s">
        <v>86</v>
      </c>
      <c r="C18" s="8" t="s">
        <v>71</v>
      </c>
      <c r="D18" s="25">
        <f t="shared" si="1"/>
        <v>200000</v>
      </c>
      <c r="E18" s="25">
        <v>165970</v>
      </c>
      <c r="F18" s="25">
        <v>34030</v>
      </c>
    </row>
    <row r="19" spans="1:6" ht="30" customHeight="1">
      <c r="A19" s="6">
        <v>11</v>
      </c>
      <c r="B19" s="7" t="s">
        <v>87</v>
      </c>
      <c r="C19" s="8" t="s">
        <v>71</v>
      </c>
      <c r="D19" s="25">
        <f t="shared" si="1"/>
        <v>100000</v>
      </c>
      <c r="E19" s="25">
        <v>82985</v>
      </c>
      <c r="F19" s="25">
        <v>17015</v>
      </c>
    </row>
    <row r="20" spans="1:6" ht="30" customHeight="1">
      <c r="A20" s="6">
        <v>12</v>
      </c>
      <c r="B20" s="7" t="s">
        <v>88</v>
      </c>
      <c r="C20" s="8" t="s">
        <v>71</v>
      </c>
      <c r="D20" s="25">
        <f t="shared" si="1"/>
        <v>20000</v>
      </c>
      <c r="E20" s="25">
        <v>16597</v>
      </c>
      <c r="F20" s="25">
        <v>3403</v>
      </c>
    </row>
    <row r="21" spans="1:6" ht="30" customHeight="1">
      <c r="A21" s="5"/>
      <c r="B21" s="97" t="s">
        <v>89</v>
      </c>
      <c r="C21" s="98"/>
      <c r="D21" s="27">
        <f>SUM(D22:D22)</f>
        <v>80000</v>
      </c>
      <c r="E21" s="27">
        <f>SUM(E22:E22)</f>
        <v>60000</v>
      </c>
      <c r="F21" s="27">
        <f>SUM(F22:F22)</f>
        <v>20000</v>
      </c>
    </row>
    <row r="22" spans="1:6" ht="30" customHeight="1">
      <c r="A22" s="6">
        <v>13</v>
      </c>
      <c r="B22" s="7" t="s">
        <v>95</v>
      </c>
      <c r="C22" s="8" t="s">
        <v>71</v>
      </c>
      <c r="D22" s="25">
        <f>E22+F22</f>
        <v>80000</v>
      </c>
      <c r="E22" s="25">
        <v>60000</v>
      </c>
      <c r="F22" s="25">
        <v>20000</v>
      </c>
    </row>
    <row r="23" spans="1:6" ht="30" customHeight="1">
      <c r="A23" s="5"/>
      <c r="B23" s="97" t="s">
        <v>93</v>
      </c>
      <c r="C23" s="98"/>
      <c r="D23" s="27">
        <f>SUM(D24:D24)</f>
        <v>130000</v>
      </c>
      <c r="E23" s="27">
        <f>SUM(E24:E24)</f>
        <v>95000</v>
      </c>
      <c r="F23" s="27">
        <f>SUM(F24:F24)</f>
        <v>35000</v>
      </c>
    </row>
    <row r="24" spans="1:6" ht="30" customHeight="1">
      <c r="A24" s="6">
        <v>14</v>
      </c>
      <c r="B24" s="7" t="s">
        <v>101</v>
      </c>
      <c r="C24" s="8" t="s">
        <v>71</v>
      </c>
      <c r="D24" s="25">
        <f>E24+F24</f>
        <v>130000</v>
      </c>
      <c r="E24" s="25">
        <v>95000</v>
      </c>
      <c r="F24" s="25">
        <v>35000</v>
      </c>
    </row>
    <row r="25" spans="1:6" ht="30" customHeight="1">
      <c r="A25" s="5"/>
      <c r="B25" s="97" t="s">
        <v>96</v>
      </c>
      <c r="C25" s="98"/>
      <c r="D25" s="27">
        <f>SUM(D26:D32)</f>
        <v>970000</v>
      </c>
      <c r="E25" s="27">
        <f>SUM(E26:E32)</f>
        <v>733341</v>
      </c>
      <c r="F25" s="27">
        <f>SUM(F26:F32)</f>
        <v>236659</v>
      </c>
    </row>
    <row r="26" spans="1:6" ht="30" customHeight="1">
      <c r="A26" s="6">
        <v>15</v>
      </c>
      <c r="B26" s="7" t="s">
        <v>105</v>
      </c>
      <c r="C26" s="6" t="s">
        <v>106</v>
      </c>
      <c r="D26" s="25">
        <f>E26+F26</f>
        <v>100000</v>
      </c>
      <c r="E26" s="25">
        <v>75602</v>
      </c>
      <c r="F26" s="25">
        <v>24398</v>
      </c>
    </row>
    <row r="27" spans="1:6" ht="30" customHeight="1">
      <c r="A27" s="6">
        <v>16</v>
      </c>
      <c r="B27" s="7" t="s">
        <v>108</v>
      </c>
      <c r="C27" s="6" t="s">
        <v>109</v>
      </c>
      <c r="D27" s="25">
        <f t="shared" ref="D27:D30" si="2">E27+F27</f>
        <v>50000</v>
      </c>
      <c r="E27" s="25">
        <v>37801</v>
      </c>
      <c r="F27" s="25">
        <v>12199</v>
      </c>
    </row>
    <row r="28" spans="1:6" ht="30" customHeight="1">
      <c r="A28" s="6">
        <v>17</v>
      </c>
      <c r="B28" s="7" t="s">
        <v>97</v>
      </c>
      <c r="C28" s="6" t="s">
        <v>98</v>
      </c>
      <c r="D28" s="25">
        <f t="shared" si="2"/>
        <v>220000</v>
      </c>
      <c r="E28" s="25">
        <v>166325</v>
      </c>
      <c r="F28" s="25">
        <v>53675</v>
      </c>
    </row>
    <row r="29" spans="1:6" ht="30" customHeight="1">
      <c r="A29" s="6">
        <v>18</v>
      </c>
      <c r="B29" s="7" t="s">
        <v>99</v>
      </c>
      <c r="C29" s="6" t="s">
        <v>100</v>
      </c>
      <c r="D29" s="25">
        <f t="shared" si="2"/>
        <v>360000</v>
      </c>
      <c r="E29" s="25">
        <v>272168</v>
      </c>
      <c r="F29" s="25">
        <v>87832</v>
      </c>
    </row>
    <row r="30" spans="1:6" ht="30" customHeight="1">
      <c r="A30" s="6">
        <v>19</v>
      </c>
      <c r="B30" s="7" t="s">
        <v>102</v>
      </c>
      <c r="C30" s="6" t="s">
        <v>103</v>
      </c>
      <c r="D30" s="25">
        <f t="shared" si="2"/>
        <v>100000</v>
      </c>
      <c r="E30" s="25">
        <v>75602</v>
      </c>
      <c r="F30" s="25">
        <v>24398</v>
      </c>
    </row>
    <row r="31" spans="1:6" ht="30" customHeight="1">
      <c r="A31" s="6">
        <v>20</v>
      </c>
      <c r="B31" s="7" t="s">
        <v>104</v>
      </c>
      <c r="C31" s="8" t="s">
        <v>71</v>
      </c>
      <c r="D31" s="89">
        <f t="shared" ref="D31:D32" si="3">E31+F31</f>
        <v>20000</v>
      </c>
      <c r="E31" s="25">
        <v>15120</v>
      </c>
      <c r="F31" s="25">
        <v>4880</v>
      </c>
    </row>
    <row r="32" spans="1:6" ht="30" customHeight="1">
      <c r="A32" s="6">
        <v>21</v>
      </c>
      <c r="B32" s="7" t="s">
        <v>107</v>
      </c>
      <c r="C32" s="8" t="s">
        <v>71</v>
      </c>
      <c r="D32" s="89">
        <f t="shared" si="3"/>
        <v>120000</v>
      </c>
      <c r="E32" s="25">
        <v>90723</v>
      </c>
      <c r="F32" s="25">
        <v>29277</v>
      </c>
    </row>
    <row r="33" spans="1:6" ht="30" customHeight="1">
      <c r="A33" s="5"/>
      <c r="B33" s="97" t="s">
        <v>111</v>
      </c>
      <c r="C33" s="98"/>
      <c r="D33" s="27">
        <f>SUM(D34:D34)</f>
        <v>230000</v>
      </c>
      <c r="E33" s="27">
        <f>SUM(E34:E34)</f>
        <v>178889</v>
      </c>
      <c r="F33" s="27">
        <f>SUM(F34:F34)</f>
        <v>51111</v>
      </c>
    </row>
    <row r="34" spans="1:6" ht="30" customHeight="1">
      <c r="A34" s="6">
        <v>22</v>
      </c>
      <c r="B34" s="7" t="s">
        <v>113</v>
      </c>
      <c r="C34" s="8" t="s">
        <v>71</v>
      </c>
      <c r="D34" s="25">
        <f>E34+F34</f>
        <v>230000</v>
      </c>
      <c r="E34" s="25">
        <v>178889</v>
      </c>
      <c r="F34" s="25">
        <v>51111</v>
      </c>
    </row>
    <row r="35" spans="1:6" ht="30" customHeight="1">
      <c r="A35" s="5"/>
      <c r="B35" s="97" t="s">
        <v>123</v>
      </c>
      <c r="C35" s="98"/>
      <c r="D35" s="27">
        <f>SUM(D36:D36)</f>
        <v>174000</v>
      </c>
      <c r="E35" s="27">
        <f t="shared" ref="E35:F35" si="4">SUM(E36:E36)</f>
        <v>174000</v>
      </c>
      <c r="F35" s="27">
        <f t="shared" si="4"/>
        <v>0</v>
      </c>
    </row>
    <row r="36" spans="1:6" ht="30" customHeight="1">
      <c r="A36" s="9">
        <v>23</v>
      </c>
      <c r="B36" s="10" t="s">
        <v>125</v>
      </c>
      <c r="C36" s="9" t="s">
        <v>126</v>
      </c>
      <c r="D36" s="28">
        <f>E36+F36</f>
        <v>174000</v>
      </c>
      <c r="E36" s="28">
        <v>174000</v>
      </c>
      <c r="F36" s="28">
        <v>0</v>
      </c>
    </row>
    <row r="37" spans="1:6" ht="30" customHeight="1">
      <c r="A37" s="5"/>
      <c r="B37" s="97" t="s">
        <v>114</v>
      </c>
      <c r="C37" s="98"/>
      <c r="D37" s="27">
        <f>SUM(D38:D38)</f>
        <v>200000</v>
      </c>
      <c r="E37" s="27">
        <f>SUM(E38:E38)</f>
        <v>200000</v>
      </c>
      <c r="F37" s="27">
        <f>SUM(F38:F38)</f>
        <v>0</v>
      </c>
    </row>
    <row r="38" spans="1:6" ht="30" customHeight="1">
      <c r="A38" s="6">
        <v>24</v>
      </c>
      <c r="B38" s="7" t="s">
        <v>115</v>
      </c>
      <c r="C38" s="8" t="s">
        <v>71</v>
      </c>
      <c r="D38" s="25">
        <f>E38+F38</f>
        <v>200000</v>
      </c>
      <c r="E38" s="25">
        <v>200000</v>
      </c>
      <c r="F38" s="25">
        <v>0</v>
      </c>
    </row>
    <row r="39" spans="1:6" ht="30" customHeight="1">
      <c r="A39" s="5"/>
      <c r="B39" s="97" t="s">
        <v>116</v>
      </c>
      <c r="C39" s="98"/>
      <c r="D39" s="27">
        <f>SUM(D40:D42)</f>
        <v>217540</v>
      </c>
      <c r="E39" s="27">
        <f>SUM(E40:E42)</f>
        <v>168155</v>
      </c>
      <c r="F39" s="27">
        <f>SUM(F40:F42)</f>
        <v>49385</v>
      </c>
    </row>
    <row r="40" spans="1:6" ht="30" customHeight="1">
      <c r="A40" s="6">
        <v>25</v>
      </c>
      <c r="B40" s="7" t="s">
        <v>119</v>
      </c>
      <c r="C40" s="6">
        <v>45064</v>
      </c>
      <c r="D40" s="25">
        <f>E40+F40</f>
        <v>80000</v>
      </c>
      <c r="E40" s="25">
        <v>61839</v>
      </c>
      <c r="F40" s="25">
        <v>18161</v>
      </c>
    </row>
    <row r="41" spans="1:6" ht="30" customHeight="1">
      <c r="A41" s="6">
        <v>26</v>
      </c>
      <c r="B41" s="7" t="s">
        <v>120</v>
      </c>
      <c r="C41" s="8" t="s">
        <v>71</v>
      </c>
      <c r="D41" s="25">
        <f t="shared" ref="D41:D42" si="5">E41+F41</f>
        <v>37540</v>
      </c>
      <c r="E41" s="25">
        <v>29018</v>
      </c>
      <c r="F41" s="25">
        <v>8522</v>
      </c>
    </row>
    <row r="42" spans="1:6" ht="30" customHeight="1">
      <c r="A42" s="6">
        <v>27</v>
      </c>
      <c r="B42" s="7" t="s">
        <v>137</v>
      </c>
      <c r="C42" s="8" t="s">
        <v>71</v>
      </c>
      <c r="D42" s="25">
        <f t="shared" si="5"/>
        <v>100000</v>
      </c>
      <c r="E42" s="25">
        <v>77298</v>
      </c>
      <c r="F42" s="25">
        <v>22702</v>
      </c>
    </row>
    <row r="43" spans="1:6" ht="30" customHeight="1">
      <c r="A43" s="5"/>
      <c r="B43" s="97" t="s">
        <v>129</v>
      </c>
      <c r="C43" s="98"/>
      <c r="D43" s="27">
        <f>SUM(D44:D45)</f>
        <v>100000</v>
      </c>
      <c r="E43" s="27">
        <f>SUM(E44:E45)</f>
        <v>100000</v>
      </c>
      <c r="F43" s="27">
        <f>SUM(F44:F45)</f>
        <v>0</v>
      </c>
    </row>
    <row r="44" spans="1:6" ht="30" customHeight="1">
      <c r="A44" s="6">
        <v>28</v>
      </c>
      <c r="B44" s="7" t="s">
        <v>138</v>
      </c>
      <c r="C44" s="6" t="s">
        <v>139</v>
      </c>
      <c r="D44" s="25">
        <f>E44+F44</f>
        <v>50000</v>
      </c>
      <c r="E44" s="25">
        <v>50000</v>
      </c>
      <c r="F44" s="25">
        <v>0</v>
      </c>
    </row>
    <row r="45" spans="1:6" ht="30" customHeight="1">
      <c r="A45" s="6">
        <v>29</v>
      </c>
      <c r="B45" s="7" t="s">
        <v>132</v>
      </c>
      <c r="C45" s="6" t="s">
        <v>133</v>
      </c>
      <c r="D45" s="25">
        <f>E45+F45</f>
        <v>50000</v>
      </c>
      <c r="E45" s="25">
        <v>50000</v>
      </c>
      <c r="F45" s="25">
        <v>0</v>
      </c>
    </row>
    <row r="46" spans="1:6" ht="30" customHeight="1">
      <c r="A46" s="5"/>
      <c r="B46" s="97" t="s">
        <v>134</v>
      </c>
      <c r="C46" s="98"/>
      <c r="D46" s="27">
        <f>SUM(D47:D49)</f>
        <v>225000</v>
      </c>
      <c r="E46" s="27">
        <f>SUM(E47:E49)</f>
        <v>225000</v>
      </c>
      <c r="F46" s="27">
        <f>SUM(F47:F49)</f>
        <v>0</v>
      </c>
    </row>
    <row r="47" spans="1:6" ht="30" customHeight="1">
      <c r="A47" s="6">
        <v>30</v>
      </c>
      <c r="B47" s="7" t="s">
        <v>141</v>
      </c>
      <c r="C47" s="6" t="s">
        <v>142</v>
      </c>
      <c r="D47" s="25">
        <f t="shared" ref="D47:D48" si="6">E47+F47</f>
        <v>150000</v>
      </c>
      <c r="E47" s="25">
        <v>150000</v>
      </c>
      <c r="F47" s="25">
        <v>0</v>
      </c>
    </row>
    <row r="48" spans="1:6" ht="30" customHeight="1">
      <c r="A48" s="6">
        <v>31</v>
      </c>
      <c r="B48" s="7" t="s">
        <v>135</v>
      </c>
      <c r="C48" s="6" t="s">
        <v>136</v>
      </c>
      <c r="D48" s="25">
        <f t="shared" si="6"/>
        <v>25000</v>
      </c>
      <c r="E48" s="25">
        <v>25000</v>
      </c>
      <c r="F48" s="25">
        <v>0</v>
      </c>
    </row>
    <row r="49" spans="1:6" ht="24">
      <c r="A49" s="6">
        <v>32</v>
      </c>
      <c r="B49" s="7" t="s">
        <v>143</v>
      </c>
      <c r="C49" s="6" t="s">
        <v>144</v>
      </c>
      <c r="D49" s="25">
        <f>E49+F49</f>
        <v>50000</v>
      </c>
      <c r="E49" s="25">
        <v>50000</v>
      </c>
      <c r="F49" s="25">
        <v>0</v>
      </c>
    </row>
  </sheetData>
  <mergeCells count="15">
    <mergeCell ref="A1:F1"/>
    <mergeCell ref="B43:C43"/>
    <mergeCell ref="B46:C46"/>
    <mergeCell ref="B23:C23"/>
    <mergeCell ref="B25:C25"/>
    <mergeCell ref="B33:C33"/>
    <mergeCell ref="B35:C35"/>
    <mergeCell ref="B37:C37"/>
    <mergeCell ref="B39:C39"/>
    <mergeCell ref="B21:C21"/>
    <mergeCell ref="A2:F2"/>
    <mergeCell ref="A3:F3"/>
    <mergeCell ref="B6:C6"/>
    <mergeCell ref="B9:C9"/>
    <mergeCell ref="B11:C11"/>
  </mergeCells>
  <pageMargins left="0.5" right="0.5" top="0.5" bottom="0.5" header="0.3" footer="0.3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8BBD-4830-4C57-9735-CCCB37F8F663}">
  <sheetPr>
    <pageSetUpPr fitToPage="1"/>
  </sheetPr>
  <dimension ref="A1:F49"/>
  <sheetViews>
    <sheetView topLeftCell="A10" workbookViewId="0">
      <selection activeCell="E19" sqref="E19"/>
    </sheetView>
  </sheetViews>
  <sheetFormatPr defaultRowHeight="15"/>
  <cols>
    <col min="1" max="1" width="3.28515625" bestFit="1" customWidth="1"/>
    <col min="2" max="2" width="52" customWidth="1"/>
    <col min="3" max="3" width="12.5703125" bestFit="1" customWidth="1"/>
    <col min="4" max="6" width="18.7109375" customWidth="1"/>
  </cols>
  <sheetData>
    <row r="1" spans="1:6" ht="20.100000000000001" customHeight="1">
      <c r="A1" s="96" t="s">
        <v>180</v>
      </c>
      <c r="B1" s="96"/>
      <c r="C1" s="96"/>
      <c r="D1" s="96"/>
      <c r="E1" s="96"/>
      <c r="F1" s="96"/>
    </row>
    <row r="2" spans="1:6">
      <c r="A2" s="99" t="s">
        <v>52</v>
      </c>
      <c r="B2" s="99"/>
      <c r="C2" s="99"/>
      <c r="D2" s="99"/>
      <c r="E2" s="99"/>
      <c r="F2" s="99"/>
    </row>
    <row r="3" spans="1:6" ht="19.5">
      <c r="A3" s="100" t="s">
        <v>175</v>
      </c>
      <c r="B3" s="100"/>
      <c r="C3" s="100"/>
      <c r="D3" s="100"/>
      <c r="E3" s="100"/>
      <c r="F3" s="100"/>
    </row>
    <row r="4" spans="1:6" ht="24" customHeight="1">
      <c r="A4" s="2" t="s">
        <v>55</v>
      </c>
      <c r="B4" s="2" t="s">
        <v>56</v>
      </c>
      <c r="C4" s="2" t="s">
        <v>57</v>
      </c>
      <c r="D4" s="2" t="s">
        <v>60</v>
      </c>
      <c r="E4" s="2" t="s">
        <v>62</v>
      </c>
      <c r="F4" s="2" t="s">
        <v>63</v>
      </c>
    </row>
    <row r="5" spans="1:6" ht="30" customHeight="1">
      <c r="A5" s="3"/>
      <c r="B5" s="4" t="s">
        <v>64</v>
      </c>
      <c r="C5" s="3"/>
      <c r="D5" s="26">
        <f>SUM(D6,D8,D10,D19,D21,D23,D29,D31,D33,D35,D39,D43)</f>
        <v>4459839</v>
      </c>
      <c r="E5" s="26">
        <f>SUM(E6,E8,E10,E19,E21,E23,E29,E31,E33,E35,E39,E43)</f>
        <v>3676150</v>
      </c>
      <c r="F5" s="26">
        <f>SUM(F6,F8,F10,F19,F21,F23,F29,F31,F33,F35,F39,F43)</f>
        <v>783689</v>
      </c>
    </row>
    <row r="6" spans="1:6" ht="30" customHeight="1">
      <c r="A6" s="5"/>
      <c r="B6" s="97" t="s">
        <v>65</v>
      </c>
      <c r="C6" s="98"/>
      <c r="D6" s="27">
        <f>SUM(D7:D7)</f>
        <v>50000</v>
      </c>
      <c r="E6" s="27">
        <f t="shared" ref="E6:F6" si="0">SUM(E7:E7)</f>
        <v>35000</v>
      </c>
      <c r="F6" s="27">
        <f t="shared" si="0"/>
        <v>15000</v>
      </c>
    </row>
    <row r="7" spans="1:6" ht="30" customHeight="1">
      <c r="A7" s="6">
        <v>1</v>
      </c>
      <c r="B7" s="7" t="s">
        <v>68</v>
      </c>
      <c r="C7" s="6" t="s">
        <v>69</v>
      </c>
      <c r="D7" s="25">
        <f>E7+F7</f>
        <v>50000</v>
      </c>
      <c r="E7" s="25">
        <v>35000</v>
      </c>
      <c r="F7" s="25">
        <v>15000</v>
      </c>
    </row>
    <row r="8" spans="1:6" ht="30" customHeight="1">
      <c r="A8" s="5"/>
      <c r="B8" s="97" t="s">
        <v>72</v>
      </c>
      <c r="C8" s="98"/>
      <c r="D8" s="27">
        <f>SUM(D9:D9)</f>
        <v>445839</v>
      </c>
      <c r="E8" s="27">
        <f t="shared" ref="E8:F8" si="1">SUM(E9:E9)</f>
        <v>297226</v>
      </c>
      <c r="F8" s="27">
        <f t="shared" si="1"/>
        <v>148613</v>
      </c>
    </row>
    <row r="9" spans="1:6" ht="30" customHeight="1">
      <c r="A9" s="6">
        <v>2</v>
      </c>
      <c r="B9" s="7" t="s">
        <v>73</v>
      </c>
      <c r="C9" s="6" t="s">
        <v>74</v>
      </c>
      <c r="D9" s="25">
        <f>E9+F9</f>
        <v>445839</v>
      </c>
      <c r="E9" s="25">
        <v>297226</v>
      </c>
      <c r="F9" s="25">
        <v>148613</v>
      </c>
    </row>
    <row r="10" spans="1:6" ht="30" customHeight="1">
      <c r="A10" s="5"/>
      <c r="B10" s="97" t="s">
        <v>75</v>
      </c>
      <c r="C10" s="98"/>
      <c r="D10" s="27">
        <f>SUM(D11:D18)</f>
        <v>1160000</v>
      </c>
      <c r="E10" s="27">
        <f t="shared" ref="E10:F10" si="2">SUM(E11:E18)</f>
        <v>966000</v>
      </c>
      <c r="F10" s="27">
        <f t="shared" si="2"/>
        <v>194000</v>
      </c>
    </row>
    <row r="11" spans="1:6" ht="30" customHeight="1">
      <c r="A11" s="6">
        <v>3</v>
      </c>
      <c r="B11" s="7" t="s">
        <v>76</v>
      </c>
      <c r="C11" s="6" t="s">
        <v>77</v>
      </c>
      <c r="D11" s="25">
        <f>E11+F11</f>
        <v>150000</v>
      </c>
      <c r="E11" s="25">
        <v>124914</v>
      </c>
      <c r="F11" s="25">
        <v>25086</v>
      </c>
    </row>
    <row r="12" spans="1:6" ht="30" customHeight="1">
      <c r="A12" s="6">
        <v>4</v>
      </c>
      <c r="B12" s="7" t="s">
        <v>78</v>
      </c>
      <c r="C12" s="6" t="s">
        <v>79</v>
      </c>
      <c r="D12" s="25">
        <f t="shared" ref="D12:D18" si="3">E12+F12</f>
        <v>100000</v>
      </c>
      <c r="E12" s="25">
        <v>83276</v>
      </c>
      <c r="F12" s="25">
        <v>16724</v>
      </c>
    </row>
    <row r="13" spans="1:6" ht="30" customHeight="1">
      <c r="A13" s="6">
        <v>5</v>
      </c>
      <c r="B13" s="7" t="s">
        <v>80</v>
      </c>
      <c r="C13" s="6" t="s">
        <v>81</v>
      </c>
      <c r="D13" s="25">
        <f t="shared" si="3"/>
        <v>190000</v>
      </c>
      <c r="E13" s="25">
        <v>158224</v>
      </c>
      <c r="F13" s="25">
        <v>31776</v>
      </c>
    </row>
    <row r="14" spans="1:6" ht="30" customHeight="1">
      <c r="A14" s="6">
        <v>6</v>
      </c>
      <c r="B14" s="7" t="s">
        <v>82</v>
      </c>
      <c r="C14" s="6" t="s">
        <v>83</v>
      </c>
      <c r="D14" s="25">
        <f t="shared" si="3"/>
        <v>100000</v>
      </c>
      <c r="E14" s="25">
        <v>83276</v>
      </c>
      <c r="F14" s="25">
        <v>16724</v>
      </c>
    </row>
    <row r="15" spans="1:6" ht="30" customHeight="1">
      <c r="A15" s="6">
        <v>7</v>
      </c>
      <c r="B15" s="7" t="s">
        <v>84</v>
      </c>
      <c r="C15" s="8" t="s">
        <v>71</v>
      </c>
      <c r="D15" s="25">
        <f t="shared" si="3"/>
        <v>200000</v>
      </c>
      <c r="E15" s="25">
        <v>166552</v>
      </c>
      <c r="F15" s="25">
        <v>33448</v>
      </c>
    </row>
    <row r="16" spans="1:6" ht="30" customHeight="1">
      <c r="A16" s="6">
        <v>8</v>
      </c>
      <c r="B16" s="7" t="s">
        <v>86</v>
      </c>
      <c r="C16" s="8" t="s">
        <v>71</v>
      </c>
      <c r="D16" s="25">
        <f t="shared" si="3"/>
        <v>200000</v>
      </c>
      <c r="E16" s="25">
        <v>166551</v>
      </c>
      <c r="F16" s="25">
        <v>33449</v>
      </c>
    </row>
    <row r="17" spans="1:6" ht="30" customHeight="1">
      <c r="A17" s="6">
        <v>9</v>
      </c>
      <c r="B17" s="7" t="s">
        <v>88</v>
      </c>
      <c r="C17" s="8" t="s">
        <v>71</v>
      </c>
      <c r="D17" s="25">
        <f t="shared" si="3"/>
        <v>70000</v>
      </c>
      <c r="E17" s="25">
        <v>58293</v>
      </c>
      <c r="F17" s="25">
        <v>11707</v>
      </c>
    </row>
    <row r="18" spans="1:6" ht="30" customHeight="1">
      <c r="A18" s="6">
        <v>10</v>
      </c>
      <c r="B18" s="85" t="s">
        <v>90</v>
      </c>
      <c r="C18" s="8" t="s">
        <v>71</v>
      </c>
      <c r="D18" s="25">
        <f t="shared" si="3"/>
        <v>150000</v>
      </c>
      <c r="E18" s="25">
        <v>124914</v>
      </c>
      <c r="F18" s="25">
        <v>25086</v>
      </c>
    </row>
    <row r="19" spans="1:6" ht="30" customHeight="1">
      <c r="A19" s="5"/>
      <c r="B19" s="97" t="s">
        <v>89</v>
      </c>
      <c r="C19" s="98"/>
      <c r="D19" s="27">
        <f>SUM(D20:D20)</f>
        <v>100000</v>
      </c>
      <c r="E19" s="27">
        <f t="shared" ref="E19:F19" si="4">SUM(E20:E20)</f>
        <v>75000</v>
      </c>
      <c r="F19" s="27">
        <f t="shared" si="4"/>
        <v>25000</v>
      </c>
    </row>
    <row r="20" spans="1:6" ht="30" customHeight="1">
      <c r="A20" s="6">
        <v>11</v>
      </c>
      <c r="B20" s="7" t="s">
        <v>95</v>
      </c>
      <c r="C20" s="8" t="s">
        <v>71</v>
      </c>
      <c r="D20" s="25">
        <f>E20+F20</f>
        <v>100000</v>
      </c>
      <c r="E20" s="25">
        <v>75000</v>
      </c>
      <c r="F20" s="25">
        <v>25000</v>
      </c>
    </row>
    <row r="21" spans="1:6" ht="30" customHeight="1">
      <c r="A21" s="5"/>
      <c r="B21" s="97" t="s">
        <v>93</v>
      </c>
      <c r="C21" s="98"/>
      <c r="D21" s="27">
        <f>SUM(D22:D22)</f>
        <v>150000</v>
      </c>
      <c r="E21" s="27">
        <f t="shared" ref="E21:F21" si="5">SUM(E22:E22)</f>
        <v>110000</v>
      </c>
      <c r="F21" s="27">
        <f t="shared" si="5"/>
        <v>40000</v>
      </c>
    </row>
    <row r="22" spans="1:6" ht="30" customHeight="1">
      <c r="A22" s="6">
        <v>12</v>
      </c>
      <c r="B22" s="7" t="s">
        <v>101</v>
      </c>
      <c r="C22" s="8" t="s">
        <v>71</v>
      </c>
      <c r="D22" s="25">
        <f>E22+F22</f>
        <v>150000</v>
      </c>
      <c r="E22" s="25">
        <v>110000</v>
      </c>
      <c r="F22" s="25">
        <v>40000</v>
      </c>
    </row>
    <row r="23" spans="1:6" ht="30" customHeight="1">
      <c r="A23" s="5"/>
      <c r="B23" s="97" t="s">
        <v>96</v>
      </c>
      <c r="C23" s="98"/>
      <c r="D23" s="27">
        <f>SUM(D24:D28)</f>
        <v>1040000</v>
      </c>
      <c r="E23" s="27">
        <f>SUM(E24:E28)</f>
        <v>783543</v>
      </c>
      <c r="F23" s="27">
        <f>SUM(F24:F28)</f>
        <v>256457</v>
      </c>
    </row>
    <row r="24" spans="1:6" ht="30" customHeight="1">
      <c r="A24" s="6">
        <v>13</v>
      </c>
      <c r="B24" s="7" t="s">
        <v>105</v>
      </c>
      <c r="C24" s="6" t="s">
        <v>106</v>
      </c>
      <c r="D24" s="25">
        <f>E24+F24</f>
        <v>200000</v>
      </c>
      <c r="E24" s="25">
        <v>150681</v>
      </c>
      <c r="F24" s="25">
        <v>49319</v>
      </c>
    </row>
    <row r="25" spans="1:6" ht="30" customHeight="1">
      <c r="A25" s="6">
        <v>14</v>
      </c>
      <c r="B25" s="7" t="s">
        <v>108</v>
      </c>
      <c r="C25" s="6" t="s">
        <v>109</v>
      </c>
      <c r="D25" s="25">
        <f t="shared" ref="D25:D28" si="6">E25+F25</f>
        <v>140000</v>
      </c>
      <c r="E25" s="25">
        <v>105477</v>
      </c>
      <c r="F25" s="25">
        <v>34523</v>
      </c>
    </row>
    <row r="26" spans="1:6" ht="30" customHeight="1">
      <c r="A26" s="6">
        <v>15</v>
      </c>
      <c r="B26" s="7" t="s">
        <v>97</v>
      </c>
      <c r="C26" s="6" t="s">
        <v>98</v>
      </c>
      <c r="D26" s="25">
        <f t="shared" si="6"/>
        <v>230000</v>
      </c>
      <c r="E26" s="25">
        <v>173284</v>
      </c>
      <c r="F26" s="25">
        <v>56716</v>
      </c>
    </row>
    <row r="27" spans="1:6" ht="30" customHeight="1">
      <c r="A27" s="6">
        <v>16</v>
      </c>
      <c r="B27" s="7" t="s">
        <v>99</v>
      </c>
      <c r="C27" s="6" t="s">
        <v>100</v>
      </c>
      <c r="D27" s="25">
        <f t="shared" si="6"/>
        <v>370000</v>
      </c>
      <c r="E27" s="25">
        <v>278760</v>
      </c>
      <c r="F27" s="25">
        <v>91240</v>
      </c>
    </row>
    <row r="28" spans="1:6" ht="30" customHeight="1">
      <c r="A28" s="6">
        <v>17</v>
      </c>
      <c r="B28" s="7" t="s">
        <v>102</v>
      </c>
      <c r="C28" s="6" t="s">
        <v>103</v>
      </c>
      <c r="D28" s="25">
        <f t="shared" si="6"/>
        <v>100000</v>
      </c>
      <c r="E28" s="25">
        <v>75341</v>
      </c>
      <c r="F28" s="25">
        <v>24659</v>
      </c>
    </row>
    <row r="29" spans="1:6" ht="30" customHeight="1">
      <c r="A29" s="5"/>
      <c r="B29" s="97" t="s">
        <v>111</v>
      </c>
      <c r="C29" s="98"/>
      <c r="D29" s="27">
        <f>SUM(D30:D30)</f>
        <v>210000</v>
      </c>
      <c r="E29" s="27">
        <f>SUM(E30:E30)</f>
        <v>207881</v>
      </c>
      <c r="F29" s="27">
        <f>SUM(F30:F30)</f>
        <v>2119</v>
      </c>
    </row>
    <row r="30" spans="1:6" ht="30" customHeight="1">
      <c r="A30" s="6">
        <v>18</v>
      </c>
      <c r="B30" s="7" t="s">
        <v>121</v>
      </c>
      <c r="C30" s="8" t="s">
        <v>71</v>
      </c>
      <c r="D30" s="25">
        <f>E30+F30</f>
        <v>210000</v>
      </c>
      <c r="E30" s="25">
        <v>207881</v>
      </c>
      <c r="F30" s="25">
        <v>2119</v>
      </c>
    </row>
    <row r="31" spans="1:6" ht="30" customHeight="1">
      <c r="A31" s="5"/>
      <c r="B31" s="97" t="s">
        <v>123</v>
      </c>
      <c r="C31" s="98"/>
      <c r="D31" s="27">
        <f>SUM(D32:D32)</f>
        <v>150000</v>
      </c>
      <c r="E31" s="27">
        <f>SUM(E32:E32)</f>
        <v>120000</v>
      </c>
      <c r="F31" s="27">
        <f>SUM(F32:F32)</f>
        <v>30000</v>
      </c>
    </row>
    <row r="32" spans="1:6" ht="30" customHeight="1">
      <c r="A32" s="9">
        <v>19</v>
      </c>
      <c r="B32" s="10" t="s">
        <v>125</v>
      </c>
      <c r="C32" s="9" t="s">
        <v>126</v>
      </c>
      <c r="D32" s="28">
        <f>E32+F32</f>
        <v>150000</v>
      </c>
      <c r="E32" s="28">
        <v>120000</v>
      </c>
      <c r="F32" s="28">
        <v>30000</v>
      </c>
    </row>
    <row r="33" spans="1:6" ht="30" customHeight="1">
      <c r="A33" s="5"/>
      <c r="B33" s="97" t="s">
        <v>114</v>
      </c>
      <c r="C33" s="98"/>
      <c r="D33" s="27">
        <f>SUM(D34:D34)</f>
        <v>200000</v>
      </c>
      <c r="E33" s="27">
        <f>SUM(E34:E34)</f>
        <v>200000</v>
      </c>
      <c r="F33" s="27">
        <f>SUM(F34:F34)</f>
        <v>0</v>
      </c>
    </row>
    <row r="34" spans="1:6" ht="30" customHeight="1">
      <c r="A34" s="6">
        <v>20</v>
      </c>
      <c r="B34" s="7" t="s">
        <v>115</v>
      </c>
      <c r="C34" s="8" t="s">
        <v>71</v>
      </c>
      <c r="D34" s="25">
        <f>E34+F34</f>
        <v>200000</v>
      </c>
      <c r="E34" s="25">
        <v>200000</v>
      </c>
      <c r="F34" s="25">
        <v>0</v>
      </c>
    </row>
    <row r="35" spans="1:6" ht="30" customHeight="1">
      <c r="A35" s="5"/>
      <c r="B35" s="97" t="s">
        <v>116</v>
      </c>
      <c r="C35" s="98"/>
      <c r="D35" s="27">
        <f>SUM(D36:D38)</f>
        <v>350000</v>
      </c>
      <c r="E35" s="27">
        <f t="shared" ref="E35:F35" si="7">SUM(E36:E38)</f>
        <v>277500</v>
      </c>
      <c r="F35" s="27">
        <f t="shared" si="7"/>
        <v>72500</v>
      </c>
    </row>
    <row r="36" spans="1:6" ht="30" customHeight="1">
      <c r="A36" s="6">
        <v>21</v>
      </c>
      <c r="B36" s="7" t="s">
        <v>119</v>
      </c>
      <c r="C36" s="6">
        <v>45064</v>
      </c>
      <c r="D36" s="25">
        <f>E36+F36</f>
        <v>150000</v>
      </c>
      <c r="E36" s="25">
        <v>118929</v>
      </c>
      <c r="F36" s="25">
        <v>31071</v>
      </c>
    </row>
    <row r="37" spans="1:6" ht="30" customHeight="1">
      <c r="A37" s="6">
        <v>22</v>
      </c>
      <c r="B37" s="7" t="s">
        <v>120</v>
      </c>
      <c r="C37" s="8" t="s">
        <v>71</v>
      </c>
      <c r="D37" s="25">
        <f t="shared" ref="D37:D38" si="8">E37+F37</f>
        <v>50000</v>
      </c>
      <c r="E37" s="25">
        <v>39643</v>
      </c>
      <c r="F37" s="25">
        <v>10357</v>
      </c>
    </row>
    <row r="38" spans="1:6" ht="30" customHeight="1">
      <c r="A38" s="6">
        <v>23</v>
      </c>
      <c r="B38" s="7" t="s">
        <v>137</v>
      </c>
      <c r="C38" s="8" t="s">
        <v>71</v>
      </c>
      <c r="D38" s="25">
        <f t="shared" si="8"/>
        <v>150000</v>
      </c>
      <c r="E38" s="25">
        <v>118928</v>
      </c>
      <c r="F38" s="25">
        <v>31072</v>
      </c>
    </row>
    <row r="39" spans="1:6" ht="30" customHeight="1">
      <c r="A39" s="5"/>
      <c r="B39" s="97" t="s">
        <v>129</v>
      </c>
      <c r="C39" s="98"/>
      <c r="D39" s="27">
        <f>SUM(D40:D42)</f>
        <v>284000</v>
      </c>
      <c r="E39" s="27">
        <f t="shared" ref="E39:F39" si="9">SUM(E40:E42)</f>
        <v>284000</v>
      </c>
      <c r="F39" s="27">
        <f t="shared" si="9"/>
        <v>0</v>
      </c>
    </row>
    <row r="40" spans="1:6" ht="30" customHeight="1">
      <c r="A40" s="6">
        <v>24</v>
      </c>
      <c r="B40" s="7" t="s">
        <v>138</v>
      </c>
      <c r="C40" s="6" t="s">
        <v>139</v>
      </c>
      <c r="D40" s="25">
        <f>E40+F40</f>
        <v>104000</v>
      </c>
      <c r="E40" s="25">
        <v>104000</v>
      </c>
      <c r="F40" s="25">
        <v>0</v>
      </c>
    </row>
    <row r="41" spans="1:6" ht="30" customHeight="1">
      <c r="A41" s="6">
        <v>25</v>
      </c>
      <c r="B41" s="7" t="s">
        <v>132</v>
      </c>
      <c r="C41" s="6" t="s">
        <v>133</v>
      </c>
      <c r="D41" s="25">
        <f>E41+F41</f>
        <v>80000</v>
      </c>
      <c r="E41" s="25">
        <v>80000</v>
      </c>
      <c r="F41" s="25">
        <v>0</v>
      </c>
    </row>
    <row r="42" spans="1:6" ht="30" customHeight="1">
      <c r="A42" s="6">
        <v>26</v>
      </c>
      <c r="B42" s="7" t="s">
        <v>140</v>
      </c>
      <c r="C42" s="8" t="s">
        <v>71</v>
      </c>
      <c r="D42" s="25">
        <f>E42+F42</f>
        <v>100000</v>
      </c>
      <c r="E42" s="25">
        <v>100000</v>
      </c>
      <c r="F42" s="25">
        <v>0</v>
      </c>
    </row>
    <row r="43" spans="1:6" ht="30" customHeight="1">
      <c r="A43" s="5"/>
      <c r="B43" s="97" t="s">
        <v>134</v>
      </c>
      <c r="C43" s="98"/>
      <c r="D43" s="27">
        <f>SUM(D44:D46)</f>
        <v>320000</v>
      </c>
      <c r="E43" s="27">
        <f t="shared" ref="E43:F43" si="10">SUM(E44:E46)</f>
        <v>320000</v>
      </c>
      <c r="F43" s="27">
        <f t="shared" si="10"/>
        <v>0</v>
      </c>
    </row>
    <row r="44" spans="1:6" ht="30" customHeight="1">
      <c r="A44" s="6">
        <v>27</v>
      </c>
      <c r="B44" s="7" t="s">
        <v>141</v>
      </c>
      <c r="C44" s="6" t="s">
        <v>142</v>
      </c>
      <c r="D44" s="25">
        <f t="shared" ref="D44:D45" si="11">E44+F44</f>
        <v>190000</v>
      </c>
      <c r="E44" s="25">
        <v>190000</v>
      </c>
      <c r="F44" s="25">
        <v>0</v>
      </c>
    </row>
    <row r="45" spans="1:6" ht="30" customHeight="1">
      <c r="A45" s="6">
        <v>28</v>
      </c>
      <c r="B45" s="7" t="s">
        <v>135</v>
      </c>
      <c r="C45" s="6" t="s">
        <v>136</v>
      </c>
      <c r="D45" s="25">
        <f t="shared" si="11"/>
        <v>30000</v>
      </c>
      <c r="E45" s="25">
        <v>30000</v>
      </c>
      <c r="F45" s="25">
        <v>0</v>
      </c>
    </row>
    <row r="46" spans="1:6" ht="30" customHeight="1">
      <c r="A46" s="6">
        <v>29</v>
      </c>
      <c r="B46" s="7" t="s">
        <v>143</v>
      </c>
      <c r="C46" s="6" t="s">
        <v>144</v>
      </c>
      <c r="D46" s="25">
        <f>E46+F46</f>
        <v>100000</v>
      </c>
      <c r="E46" s="25">
        <v>100000</v>
      </c>
      <c r="F46" s="25">
        <v>0</v>
      </c>
    </row>
    <row r="47" spans="1:6" ht="30" customHeight="1"/>
    <row r="48" spans="1:6" ht="30" customHeight="1"/>
    <row r="49" ht="30" customHeight="1"/>
  </sheetData>
  <mergeCells count="15">
    <mergeCell ref="A1:F1"/>
    <mergeCell ref="B39:C39"/>
    <mergeCell ref="B43:C43"/>
    <mergeCell ref="B21:C21"/>
    <mergeCell ref="B23:C23"/>
    <mergeCell ref="B29:C29"/>
    <mergeCell ref="B31:C31"/>
    <mergeCell ref="B33:C33"/>
    <mergeCell ref="B35:C35"/>
    <mergeCell ref="B19:C19"/>
    <mergeCell ref="A2:F2"/>
    <mergeCell ref="A3:F3"/>
    <mergeCell ref="B6:C6"/>
    <mergeCell ref="B8:C8"/>
    <mergeCell ref="B10:C10"/>
  </mergeCells>
  <pageMargins left="0.5" right="0.5" top="0.5" bottom="0.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62A7-661A-4074-BAC7-EDC9062AEC3A}">
  <sheetPr>
    <pageSetUpPr fitToPage="1"/>
  </sheetPr>
  <dimension ref="A1:H48"/>
  <sheetViews>
    <sheetView tabSelected="1" workbookViewId="0">
      <selection activeCell="B6" sqref="B6"/>
    </sheetView>
  </sheetViews>
  <sheetFormatPr defaultRowHeight="18"/>
  <cols>
    <col min="1" max="1" width="4.28515625" style="13" bestFit="1" customWidth="1"/>
    <col min="2" max="2" width="31.85546875" style="13" bestFit="1" customWidth="1"/>
    <col min="3" max="4" width="14.28515625" style="13" bestFit="1" customWidth="1"/>
    <col min="5" max="7" width="15.7109375" style="13" customWidth="1"/>
    <col min="8" max="8" width="12.7109375" style="12" bestFit="1" customWidth="1"/>
    <col min="9" max="239" width="9.140625" style="13"/>
    <col min="240" max="240" width="47.5703125" style="13" bestFit="1" customWidth="1"/>
    <col min="241" max="242" width="17.140625" style="13" bestFit="1" customWidth="1"/>
    <col min="243" max="243" width="18.7109375" style="13" customWidth="1"/>
    <col min="244" max="244" width="19.140625" style="13" customWidth="1"/>
    <col min="245" max="245" width="18.7109375" style="13" customWidth="1"/>
    <col min="246" max="246" width="17.85546875" style="13" customWidth="1"/>
    <col min="247" max="247" width="12.7109375" style="13" bestFit="1" customWidth="1"/>
    <col min="248" max="248" width="13.85546875" style="13" customWidth="1"/>
    <col min="249" max="495" width="9.140625" style="13"/>
    <col min="496" max="496" width="47.5703125" style="13" bestFit="1" customWidth="1"/>
    <col min="497" max="498" width="17.140625" style="13" bestFit="1" customWidth="1"/>
    <col min="499" max="499" width="18.7109375" style="13" customWidth="1"/>
    <col min="500" max="500" width="19.140625" style="13" customWidth="1"/>
    <col min="501" max="501" width="18.7109375" style="13" customWidth="1"/>
    <col min="502" max="502" width="17.85546875" style="13" customWidth="1"/>
    <col min="503" max="503" width="12.7109375" style="13" bestFit="1" customWidth="1"/>
    <col min="504" max="504" width="13.85546875" style="13" customWidth="1"/>
    <col min="505" max="751" width="9.140625" style="13"/>
    <col min="752" max="752" width="47.5703125" style="13" bestFit="1" customWidth="1"/>
    <col min="753" max="754" width="17.140625" style="13" bestFit="1" customWidth="1"/>
    <col min="755" max="755" width="18.7109375" style="13" customWidth="1"/>
    <col min="756" max="756" width="19.140625" style="13" customWidth="1"/>
    <col min="757" max="757" width="18.7109375" style="13" customWidth="1"/>
    <col min="758" max="758" width="17.85546875" style="13" customWidth="1"/>
    <col min="759" max="759" width="12.7109375" style="13" bestFit="1" customWidth="1"/>
    <col min="760" max="760" width="13.85546875" style="13" customWidth="1"/>
    <col min="761" max="1007" width="9.140625" style="13"/>
    <col min="1008" max="1008" width="47.5703125" style="13" bestFit="1" customWidth="1"/>
    <col min="1009" max="1010" width="17.140625" style="13" bestFit="1" customWidth="1"/>
    <col min="1011" max="1011" width="18.7109375" style="13" customWidth="1"/>
    <col min="1012" max="1012" width="19.140625" style="13" customWidth="1"/>
    <col min="1013" max="1013" width="18.7109375" style="13" customWidth="1"/>
    <col min="1014" max="1014" width="17.85546875" style="13" customWidth="1"/>
    <col min="1015" max="1015" width="12.7109375" style="13" bestFit="1" customWidth="1"/>
    <col min="1016" max="1016" width="13.85546875" style="13" customWidth="1"/>
    <col min="1017" max="1263" width="9.140625" style="13"/>
    <col min="1264" max="1264" width="47.5703125" style="13" bestFit="1" customWidth="1"/>
    <col min="1265" max="1266" width="17.140625" style="13" bestFit="1" customWidth="1"/>
    <col min="1267" max="1267" width="18.7109375" style="13" customWidth="1"/>
    <col min="1268" max="1268" width="19.140625" style="13" customWidth="1"/>
    <col min="1269" max="1269" width="18.7109375" style="13" customWidth="1"/>
    <col min="1270" max="1270" width="17.85546875" style="13" customWidth="1"/>
    <col min="1271" max="1271" width="12.7109375" style="13" bestFit="1" customWidth="1"/>
    <col min="1272" max="1272" width="13.85546875" style="13" customWidth="1"/>
    <col min="1273" max="1519" width="9.140625" style="13"/>
    <col min="1520" max="1520" width="47.5703125" style="13" bestFit="1" customWidth="1"/>
    <col min="1521" max="1522" width="17.140625" style="13" bestFit="1" customWidth="1"/>
    <col min="1523" max="1523" width="18.7109375" style="13" customWidth="1"/>
    <col min="1524" max="1524" width="19.140625" style="13" customWidth="1"/>
    <col min="1525" max="1525" width="18.7109375" style="13" customWidth="1"/>
    <col min="1526" max="1526" width="17.85546875" style="13" customWidth="1"/>
    <col min="1527" max="1527" width="12.7109375" style="13" bestFit="1" customWidth="1"/>
    <col min="1528" max="1528" width="13.85546875" style="13" customWidth="1"/>
    <col min="1529" max="1775" width="9.140625" style="13"/>
    <col min="1776" max="1776" width="47.5703125" style="13" bestFit="1" customWidth="1"/>
    <col min="1777" max="1778" width="17.140625" style="13" bestFit="1" customWidth="1"/>
    <col min="1779" max="1779" width="18.7109375" style="13" customWidth="1"/>
    <col min="1780" max="1780" width="19.140625" style="13" customWidth="1"/>
    <col min="1781" max="1781" width="18.7109375" style="13" customWidth="1"/>
    <col min="1782" max="1782" width="17.85546875" style="13" customWidth="1"/>
    <col min="1783" max="1783" width="12.7109375" style="13" bestFit="1" customWidth="1"/>
    <col min="1784" max="1784" width="13.85546875" style="13" customWidth="1"/>
    <col min="1785" max="2031" width="9.140625" style="13"/>
    <col min="2032" max="2032" width="47.5703125" style="13" bestFit="1" customWidth="1"/>
    <col min="2033" max="2034" width="17.140625" style="13" bestFit="1" customWidth="1"/>
    <col min="2035" max="2035" width="18.7109375" style="13" customWidth="1"/>
    <col min="2036" max="2036" width="19.140625" style="13" customWidth="1"/>
    <col min="2037" max="2037" width="18.7109375" style="13" customWidth="1"/>
    <col min="2038" max="2038" width="17.85546875" style="13" customWidth="1"/>
    <col min="2039" max="2039" width="12.7109375" style="13" bestFit="1" customWidth="1"/>
    <col min="2040" max="2040" width="13.85546875" style="13" customWidth="1"/>
    <col min="2041" max="2287" width="9.140625" style="13"/>
    <col min="2288" max="2288" width="47.5703125" style="13" bestFit="1" customWidth="1"/>
    <col min="2289" max="2290" width="17.140625" style="13" bestFit="1" customWidth="1"/>
    <col min="2291" max="2291" width="18.7109375" style="13" customWidth="1"/>
    <col min="2292" max="2292" width="19.140625" style="13" customWidth="1"/>
    <col min="2293" max="2293" width="18.7109375" style="13" customWidth="1"/>
    <col min="2294" max="2294" width="17.85546875" style="13" customWidth="1"/>
    <col min="2295" max="2295" width="12.7109375" style="13" bestFit="1" customWidth="1"/>
    <col min="2296" max="2296" width="13.85546875" style="13" customWidth="1"/>
    <col min="2297" max="2543" width="9.140625" style="13"/>
    <col min="2544" max="2544" width="47.5703125" style="13" bestFit="1" customWidth="1"/>
    <col min="2545" max="2546" width="17.140625" style="13" bestFit="1" customWidth="1"/>
    <col min="2547" max="2547" width="18.7109375" style="13" customWidth="1"/>
    <col min="2548" max="2548" width="19.140625" style="13" customWidth="1"/>
    <col min="2549" max="2549" width="18.7109375" style="13" customWidth="1"/>
    <col min="2550" max="2550" width="17.85546875" style="13" customWidth="1"/>
    <col min="2551" max="2551" width="12.7109375" style="13" bestFit="1" customWidth="1"/>
    <col min="2552" max="2552" width="13.85546875" style="13" customWidth="1"/>
    <col min="2553" max="2799" width="9.140625" style="13"/>
    <col min="2800" max="2800" width="47.5703125" style="13" bestFit="1" customWidth="1"/>
    <col min="2801" max="2802" width="17.140625" style="13" bestFit="1" customWidth="1"/>
    <col min="2803" max="2803" width="18.7109375" style="13" customWidth="1"/>
    <col min="2804" max="2804" width="19.140625" style="13" customWidth="1"/>
    <col min="2805" max="2805" width="18.7109375" style="13" customWidth="1"/>
    <col min="2806" max="2806" width="17.85546875" style="13" customWidth="1"/>
    <col min="2807" max="2807" width="12.7109375" style="13" bestFit="1" customWidth="1"/>
    <col min="2808" max="2808" width="13.85546875" style="13" customWidth="1"/>
    <col min="2809" max="3055" width="9.140625" style="13"/>
    <col min="3056" max="3056" width="47.5703125" style="13" bestFit="1" customWidth="1"/>
    <col min="3057" max="3058" width="17.140625" style="13" bestFit="1" customWidth="1"/>
    <col min="3059" max="3059" width="18.7109375" style="13" customWidth="1"/>
    <col min="3060" max="3060" width="19.140625" style="13" customWidth="1"/>
    <col min="3061" max="3061" width="18.7109375" style="13" customWidth="1"/>
    <col min="3062" max="3062" width="17.85546875" style="13" customWidth="1"/>
    <col min="3063" max="3063" width="12.7109375" style="13" bestFit="1" customWidth="1"/>
    <col min="3064" max="3064" width="13.85546875" style="13" customWidth="1"/>
    <col min="3065" max="3311" width="9.140625" style="13"/>
    <col min="3312" max="3312" width="47.5703125" style="13" bestFit="1" customWidth="1"/>
    <col min="3313" max="3314" width="17.140625" style="13" bestFit="1" customWidth="1"/>
    <col min="3315" max="3315" width="18.7109375" style="13" customWidth="1"/>
    <col min="3316" max="3316" width="19.140625" style="13" customWidth="1"/>
    <col min="3317" max="3317" width="18.7109375" style="13" customWidth="1"/>
    <col min="3318" max="3318" width="17.85546875" style="13" customWidth="1"/>
    <col min="3319" max="3319" width="12.7109375" style="13" bestFit="1" customWidth="1"/>
    <col min="3320" max="3320" width="13.85546875" style="13" customWidth="1"/>
    <col min="3321" max="3567" width="9.140625" style="13"/>
    <col min="3568" max="3568" width="47.5703125" style="13" bestFit="1" customWidth="1"/>
    <col min="3569" max="3570" width="17.140625" style="13" bestFit="1" customWidth="1"/>
    <col min="3571" max="3571" width="18.7109375" style="13" customWidth="1"/>
    <col min="3572" max="3572" width="19.140625" style="13" customWidth="1"/>
    <col min="3573" max="3573" width="18.7109375" style="13" customWidth="1"/>
    <col min="3574" max="3574" width="17.85546875" style="13" customWidth="1"/>
    <col min="3575" max="3575" width="12.7109375" style="13" bestFit="1" customWidth="1"/>
    <col min="3576" max="3576" width="13.85546875" style="13" customWidth="1"/>
    <col min="3577" max="3823" width="9.140625" style="13"/>
    <col min="3824" max="3824" width="47.5703125" style="13" bestFit="1" customWidth="1"/>
    <col min="3825" max="3826" width="17.140625" style="13" bestFit="1" customWidth="1"/>
    <col min="3827" max="3827" width="18.7109375" style="13" customWidth="1"/>
    <col min="3828" max="3828" width="19.140625" style="13" customWidth="1"/>
    <col min="3829" max="3829" width="18.7109375" style="13" customWidth="1"/>
    <col min="3830" max="3830" width="17.85546875" style="13" customWidth="1"/>
    <col min="3831" max="3831" width="12.7109375" style="13" bestFit="1" customWidth="1"/>
    <col min="3832" max="3832" width="13.85546875" style="13" customWidth="1"/>
    <col min="3833" max="4079" width="9.140625" style="13"/>
    <col min="4080" max="4080" width="47.5703125" style="13" bestFit="1" customWidth="1"/>
    <col min="4081" max="4082" width="17.140625" style="13" bestFit="1" customWidth="1"/>
    <col min="4083" max="4083" width="18.7109375" style="13" customWidth="1"/>
    <col min="4084" max="4084" width="19.140625" style="13" customWidth="1"/>
    <col min="4085" max="4085" width="18.7109375" style="13" customWidth="1"/>
    <col min="4086" max="4086" width="17.85546875" style="13" customWidth="1"/>
    <col min="4087" max="4087" width="12.7109375" style="13" bestFit="1" customWidth="1"/>
    <col min="4088" max="4088" width="13.85546875" style="13" customWidth="1"/>
    <col min="4089" max="4335" width="9.140625" style="13"/>
    <col min="4336" max="4336" width="47.5703125" style="13" bestFit="1" customWidth="1"/>
    <col min="4337" max="4338" width="17.140625" style="13" bestFit="1" customWidth="1"/>
    <col min="4339" max="4339" width="18.7109375" style="13" customWidth="1"/>
    <col min="4340" max="4340" width="19.140625" style="13" customWidth="1"/>
    <col min="4341" max="4341" width="18.7109375" style="13" customWidth="1"/>
    <col min="4342" max="4342" width="17.85546875" style="13" customWidth="1"/>
    <col min="4343" max="4343" width="12.7109375" style="13" bestFit="1" customWidth="1"/>
    <col min="4344" max="4344" width="13.85546875" style="13" customWidth="1"/>
    <col min="4345" max="4591" width="9.140625" style="13"/>
    <col min="4592" max="4592" width="47.5703125" style="13" bestFit="1" customWidth="1"/>
    <col min="4593" max="4594" width="17.140625" style="13" bestFit="1" customWidth="1"/>
    <col min="4595" max="4595" width="18.7109375" style="13" customWidth="1"/>
    <col min="4596" max="4596" width="19.140625" style="13" customWidth="1"/>
    <col min="4597" max="4597" width="18.7109375" style="13" customWidth="1"/>
    <col min="4598" max="4598" width="17.85546875" style="13" customWidth="1"/>
    <col min="4599" max="4599" width="12.7109375" style="13" bestFit="1" customWidth="1"/>
    <col min="4600" max="4600" width="13.85546875" style="13" customWidth="1"/>
    <col min="4601" max="4847" width="9.140625" style="13"/>
    <col min="4848" max="4848" width="47.5703125" style="13" bestFit="1" customWidth="1"/>
    <col min="4849" max="4850" width="17.140625" style="13" bestFit="1" customWidth="1"/>
    <col min="4851" max="4851" width="18.7109375" style="13" customWidth="1"/>
    <col min="4852" max="4852" width="19.140625" style="13" customWidth="1"/>
    <col min="4853" max="4853" width="18.7109375" style="13" customWidth="1"/>
    <col min="4854" max="4854" width="17.85546875" style="13" customWidth="1"/>
    <col min="4855" max="4855" width="12.7109375" style="13" bestFit="1" customWidth="1"/>
    <col min="4856" max="4856" width="13.85546875" style="13" customWidth="1"/>
    <col min="4857" max="5103" width="9.140625" style="13"/>
    <col min="5104" max="5104" width="47.5703125" style="13" bestFit="1" customWidth="1"/>
    <col min="5105" max="5106" width="17.140625" style="13" bestFit="1" customWidth="1"/>
    <col min="5107" max="5107" width="18.7109375" style="13" customWidth="1"/>
    <col min="5108" max="5108" width="19.140625" style="13" customWidth="1"/>
    <col min="5109" max="5109" width="18.7109375" style="13" customWidth="1"/>
    <col min="5110" max="5110" width="17.85546875" style="13" customWidth="1"/>
    <col min="5111" max="5111" width="12.7109375" style="13" bestFit="1" customWidth="1"/>
    <col min="5112" max="5112" width="13.85546875" style="13" customWidth="1"/>
    <col min="5113" max="5359" width="9.140625" style="13"/>
    <col min="5360" max="5360" width="47.5703125" style="13" bestFit="1" customWidth="1"/>
    <col min="5361" max="5362" width="17.140625" style="13" bestFit="1" customWidth="1"/>
    <col min="5363" max="5363" width="18.7109375" style="13" customWidth="1"/>
    <col min="5364" max="5364" width="19.140625" style="13" customWidth="1"/>
    <col min="5365" max="5365" width="18.7109375" style="13" customWidth="1"/>
    <col min="5366" max="5366" width="17.85546875" style="13" customWidth="1"/>
    <col min="5367" max="5367" width="12.7109375" style="13" bestFit="1" customWidth="1"/>
    <col min="5368" max="5368" width="13.85546875" style="13" customWidth="1"/>
    <col min="5369" max="5615" width="9.140625" style="13"/>
    <col min="5616" max="5616" width="47.5703125" style="13" bestFit="1" customWidth="1"/>
    <col min="5617" max="5618" width="17.140625" style="13" bestFit="1" customWidth="1"/>
    <col min="5619" max="5619" width="18.7109375" style="13" customWidth="1"/>
    <col min="5620" max="5620" width="19.140625" style="13" customWidth="1"/>
    <col min="5621" max="5621" width="18.7109375" style="13" customWidth="1"/>
    <col min="5622" max="5622" width="17.85546875" style="13" customWidth="1"/>
    <col min="5623" max="5623" width="12.7109375" style="13" bestFit="1" customWidth="1"/>
    <col min="5624" max="5624" width="13.85546875" style="13" customWidth="1"/>
    <col min="5625" max="5871" width="9.140625" style="13"/>
    <col min="5872" max="5872" width="47.5703125" style="13" bestFit="1" customWidth="1"/>
    <col min="5873" max="5874" width="17.140625" style="13" bestFit="1" customWidth="1"/>
    <col min="5875" max="5875" width="18.7109375" style="13" customWidth="1"/>
    <col min="5876" max="5876" width="19.140625" style="13" customWidth="1"/>
    <col min="5877" max="5877" width="18.7109375" style="13" customWidth="1"/>
    <col min="5878" max="5878" width="17.85546875" style="13" customWidth="1"/>
    <col min="5879" max="5879" width="12.7109375" style="13" bestFit="1" customWidth="1"/>
    <col min="5880" max="5880" width="13.85546875" style="13" customWidth="1"/>
    <col min="5881" max="6127" width="9.140625" style="13"/>
    <col min="6128" max="6128" width="47.5703125" style="13" bestFit="1" customWidth="1"/>
    <col min="6129" max="6130" width="17.140625" style="13" bestFit="1" customWidth="1"/>
    <col min="6131" max="6131" width="18.7109375" style="13" customWidth="1"/>
    <col min="6132" max="6132" width="19.140625" style="13" customWidth="1"/>
    <col min="6133" max="6133" width="18.7109375" style="13" customWidth="1"/>
    <col min="6134" max="6134" width="17.85546875" style="13" customWidth="1"/>
    <col min="6135" max="6135" width="12.7109375" style="13" bestFit="1" customWidth="1"/>
    <col min="6136" max="6136" width="13.85546875" style="13" customWidth="1"/>
    <col min="6137" max="6383" width="9.140625" style="13"/>
    <col min="6384" max="6384" width="47.5703125" style="13" bestFit="1" customWidth="1"/>
    <col min="6385" max="6386" width="17.140625" style="13" bestFit="1" customWidth="1"/>
    <col min="6387" max="6387" width="18.7109375" style="13" customWidth="1"/>
    <col min="6388" max="6388" width="19.140625" style="13" customWidth="1"/>
    <col min="6389" max="6389" width="18.7109375" style="13" customWidth="1"/>
    <col min="6390" max="6390" width="17.85546875" style="13" customWidth="1"/>
    <col min="6391" max="6391" width="12.7109375" style="13" bestFit="1" customWidth="1"/>
    <col min="6392" max="6392" width="13.85546875" style="13" customWidth="1"/>
    <col min="6393" max="6639" width="9.140625" style="13"/>
    <col min="6640" max="6640" width="47.5703125" style="13" bestFit="1" customWidth="1"/>
    <col min="6641" max="6642" width="17.140625" style="13" bestFit="1" customWidth="1"/>
    <col min="6643" max="6643" width="18.7109375" style="13" customWidth="1"/>
    <col min="6644" max="6644" width="19.140625" style="13" customWidth="1"/>
    <col min="6645" max="6645" width="18.7109375" style="13" customWidth="1"/>
    <col min="6646" max="6646" width="17.85546875" style="13" customWidth="1"/>
    <col min="6647" max="6647" width="12.7109375" style="13" bestFit="1" customWidth="1"/>
    <col min="6648" max="6648" width="13.85546875" style="13" customWidth="1"/>
    <col min="6649" max="6895" width="9.140625" style="13"/>
    <col min="6896" max="6896" width="47.5703125" style="13" bestFit="1" customWidth="1"/>
    <col min="6897" max="6898" width="17.140625" style="13" bestFit="1" customWidth="1"/>
    <col min="6899" max="6899" width="18.7109375" style="13" customWidth="1"/>
    <col min="6900" max="6900" width="19.140625" style="13" customWidth="1"/>
    <col min="6901" max="6901" width="18.7109375" style="13" customWidth="1"/>
    <col min="6902" max="6902" width="17.85546875" style="13" customWidth="1"/>
    <col min="6903" max="6903" width="12.7109375" style="13" bestFit="1" customWidth="1"/>
    <col min="6904" max="6904" width="13.85546875" style="13" customWidth="1"/>
    <col min="6905" max="7151" width="9.140625" style="13"/>
    <col min="7152" max="7152" width="47.5703125" style="13" bestFit="1" customWidth="1"/>
    <col min="7153" max="7154" width="17.140625" style="13" bestFit="1" customWidth="1"/>
    <col min="7155" max="7155" width="18.7109375" style="13" customWidth="1"/>
    <col min="7156" max="7156" width="19.140625" style="13" customWidth="1"/>
    <col min="7157" max="7157" width="18.7109375" style="13" customWidth="1"/>
    <col min="7158" max="7158" width="17.85546875" style="13" customWidth="1"/>
    <col min="7159" max="7159" width="12.7109375" style="13" bestFit="1" customWidth="1"/>
    <col min="7160" max="7160" width="13.85546875" style="13" customWidth="1"/>
    <col min="7161" max="7407" width="9.140625" style="13"/>
    <col min="7408" max="7408" width="47.5703125" style="13" bestFit="1" customWidth="1"/>
    <col min="7409" max="7410" width="17.140625" style="13" bestFit="1" customWidth="1"/>
    <col min="7411" max="7411" width="18.7109375" style="13" customWidth="1"/>
    <col min="7412" max="7412" width="19.140625" style="13" customWidth="1"/>
    <col min="7413" max="7413" width="18.7109375" style="13" customWidth="1"/>
    <col min="7414" max="7414" width="17.85546875" style="13" customWidth="1"/>
    <col min="7415" max="7415" width="12.7109375" style="13" bestFit="1" customWidth="1"/>
    <col min="7416" max="7416" width="13.85546875" style="13" customWidth="1"/>
    <col min="7417" max="7663" width="9.140625" style="13"/>
    <col min="7664" max="7664" width="47.5703125" style="13" bestFit="1" customWidth="1"/>
    <col min="7665" max="7666" width="17.140625" style="13" bestFit="1" customWidth="1"/>
    <col min="7667" max="7667" width="18.7109375" style="13" customWidth="1"/>
    <col min="7668" max="7668" width="19.140625" style="13" customWidth="1"/>
    <col min="7669" max="7669" width="18.7109375" style="13" customWidth="1"/>
    <col min="7670" max="7670" width="17.85546875" style="13" customWidth="1"/>
    <col min="7671" max="7671" width="12.7109375" style="13" bestFit="1" customWidth="1"/>
    <col min="7672" max="7672" width="13.85546875" style="13" customWidth="1"/>
    <col min="7673" max="7919" width="9.140625" style="13"/>
    <col min="7920" max="7920" width="47.5703125" style="13" bestFit="1" customWidth="1"/>
    <col min="7921" max="7922" width="17.140625" style="13" bestFit="1" customWidth="1"/>
    <col min="7923" max="7923" width="18.7109375" style="13" customWidth="1"/>
    <col min="7924" max="7924" width="19.140625" style="13" customWidth="1"/>
    <col min="7925" max="7925" width="18.7109375" style="13" customWidth="1"/>
    <col min="7926" max="7926" width="17.85546875" style="13" customWidth="1"/>
    <col min="7927" max="7927" width="12.7109375" style="13" bestFit="1" customWidth="1"/>
    <col min="7928" max="7928" width="13.85546875" style="13" customWidth="1"/>
    <col min="7929" max="8175" width="9.140625" style="13"/>
    <col min="8176" max="8176" width="47.5703125" style="13" bestFit="1" customWidth="1"/>
    <col min="8177" max="8178" width="17.140625" style="13" bestFit="1" customWidth="1"/>
    <col min="8179" max="8179" width="18.7109375" style="13" customWidth="1"/>
    <col min="8180" max="8180" width="19.140625" style="13" customWidth="1"/>
    <col min="8181" max="8181" width="18.7109375" style="13" customWidth="1"/>
    <col min="8182" max="8182" width="17.85546875" style="13" customWidth="1"/>
    <col min="8183" max="8183" width="12.7109375" style="13" bestFit="1" customWidth="1"/>
    <col min="8184" max="8184" width="13.85546875" style="13" customWidth="1"/>
    <col min="8185" max="8431" width="9.140625" style="13"/>
    <col min="8432" max="8432" width="47.5703125" style="13" bestFit="1" customWidth="1"/>
    <col min="8433" max="8434" width="17.140625" style="13" bestFit="1" customWidth="1"/>
    <col min="8435" max="8435" width="18.7109375" style="13" customWidth="1"/>
    <col min="8436" max="8436" width="19.140625" style="13" customWidth="1"/>
    <col min="8437" max="8437" width="18.7109375" style="13" customWidth="1"/>
    <col min="8438" max="8438" width="17.85546875" style="13" customWidth="1"/>
    <col min="8439" max="8439" width="12.7109375" style="13" bestFit="1" customWidth="1"/>
    <col min="8440" max="8440" width="13.85546875" style="13" customWidth="1"/>
    <col min="8441" max="8687" width="9.140625" style="13"/>
    <col min="8688" max="8688" width="47.5703125" style="13" bestFit="1" customWidth="1"/>
    <col min="8689" max="8690" width="17.140625" style="13" bestFit="1" customWidth="1"/>
    <col min="8691" max="8691" width="18.7109375" style="13" customWidth="1"/>
    <col min="8692" max="8692" width="19.140625" style="13" customWidth="1"/>
    <col min="8693" max="8693" width="18.7109375" style="13" customWidth="1"/>
    <col min="8694" max="8694" width="17.85546875" style="13" customWidth="1"/>
    <col min="8695" max="8695" width="12.7109375" style="13" bestFit="1" customWidth="1"/>
    <col min="8696" max="8696" width="13.85546875" style="13" customWidth="1"/>
    <col min="8697" max="8943" width="9.140625" style="13"/>
    <col min="8944" max="8944" width="47.5703125" style="13" bestFit="1" customWidth="1"/>
    <col min="8945" max="8946" width="17.140625" style="13" bestFit="1" customWidth="1"/>
    <col min="8947" max="8947" width="18.7109375" style="13" customWidth="1"/>
    <col min="8948" max="8948" width="19.140625" style="13" customWidth="1"/>
    <col min="8949" max="8949" width="18.7109375" style="13" customWidth="1"/>
    <col min="8950" max="8950" width="17.85546875" style="13" customWidth="1"/>
    <col min="8951" max="8951" width="12.7109375" style="13" bestFit="1" customWidth="1"/>
    <col min="8952" max="8952" width="13.85546875" style="13" customWidth="1"/>
    <col min="8953" max="9199" width="9.140625" style="13"/>
    <col min="9200" max="9200" width="47.5703125" style="13" bestFit="1" customWidth="1"/>
    <col min="9201" max="9202" width="17.140625" style="13" bestFit="1" customWidth="1"/>
    <col min="9203" max="9203" width="18.7109375" style="13" customWidth="1"/>
    <col min="9204" max="9204" width="19.140625" style="13" customWidth="1"/>
    <col min="9205" max="9205" width="18.7109375" style="13" customWidth="1"/>
    <col min="9206" max="9206" width="17.85546875" style="13" customWidth="1"/>
    <col min="9207" max="9207" width="12.7109375" style="13" bestFit="1" customWidth="1"/>
    <col min="9208" max="9208" width="13.85546875" style="13" customWidth="1"/>
    <col min="9209" max="9455" width="9.140625" style="13"/>
    <col min="9456" max="9456" width="47.5703125" style="13" bestFit="1" customWidth="1"/>
    <col min="9457" max="9458" width="17.140625" style="13" bestFit="1" customWidth="1"/>
    <col min="9459" max="9459" width="18.7109375" style="13" customWidth="1"/>
    <col min="9460" max="9460" width="19.140625" style="13" customWidth="1"/>
    <col min="9461" max="9461" width="18.7109375" style="13" customWidth="1"/>
    <col min="9462" max="9462" width="17.85546875" style="13" customWidth="1"/>
    <col min="9463" max="9463" width="12.7109375" style="13" bestFit="1" customWidth="1"/>
    <col min="9464" max="9464" width="13.85546875" style="13" customWidth="1"/>
    <col min="9465" max="9711" width="9.140625" style="13"/>
    <col min="9712" max="9712" width="47.5703125" style="13" bestFit="1" customWidth="1"/>
    <col min="9713" max="9714" width="17.140625" style="13" bestFit="1" customWidth="1"/>
    <col min="9715" max="9715" width="18.7109375" style="13" customWidth="1"/>
    <col min="9716" max="9716" width="19.140625" style="13" customWidth="1"/>
    <col min="9717" max="9717" width="18.7109375" style="13" customWidth="1"/>
    <col min="9718" max="9718" width="17.85546875" style="13" customWidth="1"/>
    <col min="9719" max="9719" width="12.7109375" style="13" bestFit="1" customWidth="1"/>
    <col min="9720" max="9720" width="13.85546875" style="13" customWidth="1"/>
    <col min="9721" max="9967" width="9.140625" style="13"/>
    <col min="9968" max="9968" width="47.5703125" style="13" bestFit="1" customWidth="1"/>
    <col min="9969" max="9970" width="17.140625" style="13" bestFit="1" customWidth="1"/>
    <col min="9971" max="9971" width="18.7109375" style="13" customWidth="1"/>
    <col min="9972" max="9972" width="19.140625" style="13" customWidth="1"/>
    <col min="9973" max="9973" width="18.7109375" style="13" customWidth="1"/>
    <col min="9974" max="9974" width="17.85546875" style="13" customWidth="1"/>
    <col min="9975" max="9975" width="12.7109375" style="13" bestFit="1" customWidth="1"/>
    <col min="9976" max="9976" width="13.85546875" style="13" customWidth="1"/>
    <col min="9977" max="10223" width="9.140625" style="13"/>
    <col min="10224" max="10224" width="47.5703125" style="13" bestFit="1" customWidth="1"/>
    <col min="10225" max="10226" width="17.140625" style="13" bestFit="1" customWidth="1"/>
    <col min="10227" max="10227" width="18.7109375" style="13" customWidth="1"/>
    <col min="10228" max="10228" width="19.140625" style="13" customWidth="1"/>
    <col min="10229" max="10229" width="18.7109375" style="13" customWidth="1"/>
    <col min="10230" max="10230" width="17.85546875" style="13" customWidth="1"/>
    <col min="10231" max="10231" width="12.7109375" style="13" bestFit="1" customWidth="1"/>
    <col min="10232" max="10232" width="13.85546875" style="13" customWidth="1"/>
    <col min="10233" max="10479" width="9.140625" style="13"/>
    <col min="10480" max="10480" width="47.5703125" style="13" bestFit="1" customWidth="1"/>
    <col min="10481" max="10482" width="17.140625" style="13" bestFit="1" customWidth="1"/>
    <col min="10483" max="10483" width="18.7109375" style="13" customWidth="1"/>
    <col min="10484" max="10484" width="19.140625" style="13" customWidth="1"/>
    <col min="10485" max="10485" width="18.7109375" style="13" customWidth="1"/>
    <col min="10486" max="10486" width="17.85546875" style="13" customWidth="1"/>
    <col min="10487" max="10487" width="12.7109375" style="13" bestFit="1" customWidth="1"/>
    <col min="10488" max="10488" width="13.85546875" style="13" customWidth="1"/>
    <col min="10489" max="10735" width="9.140625" style="13"/>
    <col min="10736" max="10736" width="47.5703125" style="13" bestFit="1" customWidth="1"/>
    <col min="10737" max="10738" width="17.140625" style="13" bestFit="1" customWidth="1"/>
    <col min="10739" max="10739" width="18.7109375" style="13" customWidth="1"/>
    <col min="10740" max="10740" width="19.140625" style="13" customWidth="1"/>
    <col min="10741" max="10741" width="18.7109375" style="13" customWidth="1"/>
    <col min="10742" max="10742" width="17.85546875" style="13" customWidth="1"/>
    <col min="10743" max="10743" width="12.7109375" style="13" bestFit="1" customWidth="1"/>
    <col min="10744" max="10744" width="13.85546875" style="13" customWidth="1"/>
    <col min="10745" max="10991" width="9.140625" style="13"/>
    <col min="10992" max="10992" width="47.5703125" style="13" bestFit="1" customWidth="1"/>
    <col min="10993" max="10994" width="17.140625" style="13" bestFit="1" customWidth="1"/>
    <col min="10995" max="10995" width="18.7109375" style="13" customWidth="1"/>
    <col min="10996" max="10996" width="19.140625" style="13" customWidth="1"/>
    <col min="10997" max="10997" width="18.7109375" style="13" customWidth="1"/>
    <col min="10998" max="10998" width="17.85546875" style="13" customWidth="1"/>
    <col min="10999" max="10999" width="12.7109375" style="13" bestFit="1" customWidth="1"/>
    <col min="11000" max="11000" width="13.85546875" style="13" customWidth="1"/>
    <col min="11001" max="11247" width="9.140625" style="13"/>
    <col min="11248" max="11248" width="47.5703125" style="13" bestFit="1" customWidth="1"/>
    <col min="11249" max="11250" width="17.140625" style="13" bestFit="1" customWidth="1"/>
    <col min="11251" max="11251" width="18.7109375" style="13" customWidth="1"/>
    <col min="11252" max="11252" width="19.140625" style="13" customWidth="1"/>
    <col min="11253" max="11253" width="18.7109375" style="13" customWidth="1"/>
    <col min="11254" max="11254" width="17.85546875" style="13" customWidth="1"/>
    <col min="11255" max="11255" width="12.7109375" style="13" bestFit="1" customWidth="1"/>
    <col min="11256" max="11256" width="13.85546875" style="13" customWidth="1"/>
    <col min="11257" max="11503" width="9.140625" style="13"/>
    <col min="11504" max="11504" width="47.5703125" style="13" bestFit="1" customWidth="1"/>
    <col min="11505" max="11506" width="17.140625" style="13" bestFit="1" customWidth="1"/>
    <col min="11507" max="11507" width="18.7109375" style="13" customWidth="1"/>
    <col min="11508" max="11508" width="19.140625" style="13" customWidth="1"/>
    <col min="11509" max="11509" width="18.7109375" style="13" customWidth="1"/>
    <col min="11510" max="11510" width="17.85546875" style="13" customWidth="1"/>
    <col min="11511" max="11511" width="12.7109375" style="13" bestFit="1" customWidth="1"/>
    <col min="11512" max="11512" width="13.85546875" style="13" customWidth="1"/>
    <col min="11513" max="11759" width="9.140625" style="13"/>
    <col min="11760" max="11760" width="47.5703125" style="13" bestFit="1" customWidth="1"/>
    <col min="11761" max="11762" width="17.140625" style="13" bestFit="1" customWidth="1"/>
    <col min="11763" max="11763" width="18.7109375" style="13" customWidth="1"/>
    <col min="11764" max="11764" width="19.140625" style="13" customWidth="1"/>
    <col min="11765" max="11765" width="18.7109375" style="13" customWidth="1"/>
    <col min="11766" max="11766" width="17.85546875" style="13" customWidth="1"/>
    <col min="11767" max="11767" width="12.7109375" style="13" bestFit="1" customWidth="1"/>
    <col min="11768" max="11768" width="13.85546875" style="13" customWidth="1"/>
    <col min="11769" max="12015" width="9.140625" style="13"/>
    <col min="12016" max="12016" width="47.5703125" style="13" bestFit="1" customWidth="1"/>
    <col min="12017" max="12018" width="17.140625" style="13" bestFit="1" customWidth="1"/>
    <col min="12019" max="12019" width="18.7109375" style="13" customWidth="1"/>
    <col min="12020" max="12020" width="19.140625" style="13" customWidth="1"/>
    <col min="12021" max="12021" width="18.7109375" style="13" customWidth="1"/>
    <col min="12022" max="12022" width="17.85546875" style="13" customWidth="1"/>
    <col min="12023" max="12023" width="12.7109375" style="13" bestFit="1" customWidth="1"/>
    <col min="12024" max="12024" width="13.85546875" style="13" customWidth="1"/>
    <col min="12025" max="12271" width="9.140625" style="13"/>
    <col min="12272" max="12272" width="47.5703125" style="13" bestFit="1" customWidth="1"/>
    <col min="12273" max="12274" width="17.140625" style="13" bestFit="1" customWidth="1"/>
    <col min="12275" max="12275" width="18.7109375" style="13" customWidth="1"/>
    <col min="12276" max="12276" width="19.140625" style="13" customWidth="1"/>
    <col min="12277" max="12277" width="18.7109375" style="13" customWidth="1"/>
    <col min="12278" max="12278" width="17.85546875" style="13" customWidth="1"/>
    <col min="12279" max="12279" width="12.7109375" style="13" bestFit="1" customWidth="1"/>
    <col min="12280" max="12280" width="13.85546875" style="13" customWidth="1"/>
    <col min="12281" max="12527" width="9.140625" style="13"/>
    <col min="12528" max="12528" width="47.5703125" style="13" bestFit="1" customWidth="1"/>
    <col min="12529" max="12530" width="17.140625" style="13" bestFit="1" customWidth="1"/>
    <col min="12531" max="12531" width="18.7109375" style="13" customWidth="1"/>
    <col min="12532" max="12532" width="19.140625" style="13" customWidth="1"/>
    <col min="12533" max="12533" width="18.7109375" style="13" customWidth="1"/>
    <col min="12534" max="12534" width="17.85546875" style="13" customWidth="1"/>
    <col min="12535" max="12535" width="12.7109375" style="13" bestFit="1" customWidth="1"/>
    <col min="12536" max="12536" width="13.85546875" style="13" customWidth="1"/>
    <col min="12537" max="12783" width="9.140625" style="13"/>
    <col min="12784" max="12784" width="47.5703125" style="13" bestFit="1" customWidth="1"/>
    <col min="12785" max="12786" width="17.140625" style="13" bestFit="1" customWidth="1"/>
    <col min="12787" max="12787" width="18.7109375" style="13" customWidth="1"/>
    <col min="12788" max="12788" width="19.140625" style="13" customWidth="1"/>
    <col min="12789" max="12789" width="18.7109375" style="13" customWidth="1"/>
    <col min="12790" max="12790" width="17.85546875" style="13" customWidth="1"/>
    <col min="12791" max="12791" width="12.7109375" style="13" bestFit="1" customWidth="1"/>
    <col min="12792" max="12792" width="13.85546875" style="13" customWidth="1"/>
    <col min="12793" max="13039" width="9.140625" style="13"/>
    <col min="13040" max="13040" width="47.5703125" style="13" bestFit="1" customWidth="1"/>
    <col min="13041" max="13042" width="17.140625" style="13" bestFit="1" customWidth="1"/>
    <col min="13043" max="13043" width="18.7109375" style="13" customWidth="1"/>
    <col min="13044" max="13044" width="19.140625" style="13" customWidth="1"/>
    <col min="13045" max="13045" width="18.7109375" style="13" customWidth="1"/>
    <col min="13046" max="13046" width="17.85546875" style="13" customWidth="1"/>
    <col min="13047" max="13047" width="12.7109375" style="13" bestFit="1" customWidth="1"/>
    <col min="13048" max="13048" width="13.85546875" style="13" customWidth="1"/>
    <col min="13049" max="13295" width="9.140625" style="13"/>
    <col min="13296" max="13296" width="47.5703125" style="13" bestFit="1" customWidth="1"/>
    <col min="13297" max="13298" width="17.140625" style="13" bestFit="1" customWidth="1"/>
    <col min="13299" max="13299" width="18.7109375" style="13" customWidth="1"/>
    <col min="13300" max="13300" width="19.140625" style="13" customWidth="1"/>
    <col min="13301" max="13301" width="18.7109375" style="13" customWidth="1"/>
    <col min="13302" max="13302" width="17.85546875" style="13" customWidth="1"/>
    <col min="13303" max="13303" width="12.7109375" style="13" bestFit="1" customWidth="1"/>
    <col min="13304" max="13304" width="13.85546875" style="13" customWidth="1"/>
    <col min="13305" max="13551" width="9.140625" style="13"/>
    <col min="13552" max="13552" width="47.5703125" style="13" bestFit="1" customWidth="1"/>
    <col min="13553" max="13554" width="17.140625" style="13" bestFit="1" customWidth="1"/>
    <col min="13555" max="13555" width="18.7109375" style="13" customWidth="1"/>
    <col min="13556" max="13556" width="19.140625" style="13" customWidth="1"/>
    <col min="13557" max="13557" width="18.7109375" style="13" customWidth="1"/>
    <col min="13558" max="13558" width="17.85546875" style="13" customWidth="1"/>
    <col min="13559" max="13559" width="12.7109375" style="13" bestFit="1" customWidth="1"/>
    <col min="13560" max="13560" width="13.85546875" style="13" customWidth="1"/>
    <col min="13561" max="13807" width="9.140625" style="13"/>
    <col min="13808" max="13808" width="47.5703125" style="13" bestFit="1" customWidth="1"/>
    <col min="13809" max="13810" width="17.140625" style="13" bestFit="1" customWidth="1"/>
    <col min="13811" max="13811" width="18.7109375" style="13" customWidth="1"/>
    <col min="13812" max="13812" width="19.140625" style="13" customWidth="1"/>
    <col min="13813" max="13813" width="18.7109375" style="13" customWidth="1"/>
    <col min="13814" max="13814" width="17.85546875" style="13" customWidth="1"/>
    <col min="13815" max="13815" width="12.7109375" style="13" bestFit="1" customWidth="1"/>
    <col min="13816" max="13816" width="13.85546875" style="13" customWidth="1"/>
    <col min="13817" max="14063" width="9.140625" style="13"/>
    <col min="14064" max="14064" width="47.5703125" style="13" bestFit="1" customWidth="1"/>
    <col min="14065" max="14066" width="17.140625" style="13" bestFit="1" customWidth="1"/>
    <col min="14067" max="14067" width="18.7109375" style="13" customWidth="1"/>
    <col min="14068" max="14068" width="19.140625" style="13" customWidth="1"/>
    <col min="14069" max="14069" width="18.7109375" style="13" customWidth="1"/>
    <col min="14070" max="14070" width="17.85546875" style="13" customWidth="1"/>
    <col min="14071" max="14071" width="12.7109375" style="13" bestFit="1" customWidth="1"/>
    <col min="14072" max="14072" width="13.85546875" style="13" customWidth="1"/>
    <col min="14073" max="14319" width="9.140625" style="13"/>
    <col min="14320" max="14320" width="47.5703125" style="13" bestFit="1" customWidth="1"/>
    <col min="14321" max="14322" width="17.140625" style="13" bestFit="1" customWidth="1"/>
    <col min="14323" max="14323" width="18.7109375" style="13" customWidth="1"/>
    <col min="14324" max="14324" width="19.140625" style="13" customWidth="1"/>
    <col min="14325" max="14325" width="18.7109375" style="13" customWidth="1"/>
    <col min="14326" max="14326" width="17.85546875" style="13" customWidth="1"/>
    <col min="14327" max="14327" width="12.7109375" style="13" bestFit="1" customWidth="1"/>
    <col min="14328" max="14328" width="13.85546875" style="13" customWidth="1"/>
    <col min="14329" max="14575" width="9.140625" style="13"/>
    <col min="14576" max="14576" width="47.5703125" style="13" bestFit="1" customWidth="1"/>
    <col min="14577" max="14578" width="17.140625" style="13" bestFit="1" customWidth="1"/>
    <col min="14579" max="14579" width="18.7109375" style="13" customWidth="1"/>
    <col min="14580" max="14580" width="19.140625" style="13" customWidth="1"/>
    <col min="14581" max="14581" width="18.7109375" style="13" customWidth="1"/>
    <col min="14582" max="14582" width="17.85546875" style="13" customWidth="1"/>
    <col min="14583" max="14583" width="12.7109375" style="13" bestFit="1" customWidth="1"/>
    <col min="14584" max="14584" width="13.85546875" style="13" customWidth="1"/>
    <col min="14585" max="14831" width="9.140625" style="13"/>
    <col min="14832" max="14832" width="47.5703125" style="13" bestFit="1" customWidth="1"/>
    <col min="14833" max="14834" width="17.140625" style="13" bestFit="1" customWidth="1"/>
    <col min="14835" max="14835" width="18.7109375" style="13" customWidth="1"/>
    <col min="14836" max="14836" width="19.140625" style="13" customWidth="1"/>
    <col min="14837" max="14837" width="18.7109375" style="13" customWidth="1"/>
    <col min="14838" max="14838" width="17.85546875" style="13" customWidth="1"/>
    <col min="14839" max="14839" width="12.7109375" style="13" bestFit="1" customWidth="1"/>
    <col min="14840" max="14840" width="13.85546875" style="13" customWidth="1"/>
    <col min="14841" max="15087" width="9.140625" style="13"/>
    <col min="15088" max="15088" width="47.5703125" style="13" bestFit="1" customWidth="1"/>
    <col min="15089" max="15090" width="17.140625" style="13" bestFit="1" customWidth="1"/>
    <col min="15091" max="15091" width="18.7109375" style="13" customWidth="1"/>
    <col min="15092" max="15092" width="19.140625" style="13" customWidth="1"/>
    <col min="15093" max="15093" width="18.7109375" style="13" customWidth="1"/>
    <col min="15094" max="15094" width="17.85546875" style="13" customWidth="1"/>
    <col min="15095" max="15095" width="12.7109375" style="13" bestFit="1" customWidth="1"/>
    <col min="15096" max="15096" width="13.85546875" style="13" customWidth="1"/>
    <col min="15097" max="15343" width="9.140625" style="13"/>
    <col min="15344" max="15344" width="47.5703125" style="13" bestFit="1" customWidth="1"/>
    <col min="15345" max="15346" width="17.140625" style="13" bestFit="1" customWidth="1"/>
    <col min="15347" max="15347" width="18.7109375" style="13" customWidth="1"/>
    <col min="15348" max="15348" width="19.140625" style="13" customWidth="1"/>
    <col min="15349" max="15349" width="18.7109375" style="13" customWidth="1"/>
    <col min="15350" max="15350" width="17.85546875" style="13" customWidth="1"/>
    <col min="15351" max="15351" width="12.7109375" style="13" bestFit="1" customWidth="1"/>
    <col min="15352" max="15352" width="13.85546875" style="13" customWidth="1"/>
    <col min="15353" max="15599" width="9.140625" style="13"/>
    <col min="15600" max="15600" width="47.5703125" style="13" bestFit="1" customWidth="1"/>
    <col min="15601" max="15602" width="17.140625" style="13" bestFit="1" customWidth="1"/>
    <col min="15603" max="15603" width="18.7109375" style="13" customWidth="1"/>
    <col min="15604" max="15604" width="19.140625" style="13" customWidth="1"/>
    <col min="15605" max="15605" width="18.7109375" style="13" customWidth="1"/>
    <col min="15606" max="15606" width="17.85546875" style="13" customWidth="1"/>
    <col min="15607" max="15607" width="12.7109375" style="13" bestFit="1" customWidth="1"/>
    <col min="15608" max="15608" width="13.85546875" style="13" customWidth="1"/>
    <col min="15609" max="15855" width="9.140625" style="13"/>
    <col min="15856" max="15856" width="47.5703125" style="13" bestFit="1" customWidth="1"/>
    <col min="15857" max="15858" width="17.140625" style="13" bestFit="1" customWidth="1"/>
    <col min="15859" max="15859" width="18.7109375" style="13" customWidth="1"/>
    <col min="15860" max="15860" width="19.140625" style="13" customWidth="1"/>
    <col min="15861" max="15861" width="18.7109375" style="13" customWidth="1"/>
    <col min="15862" max="15862" width="17.85546875" style="13" customWidth="1"/>
    <col min="15863" max="15863" width="12.7109375" style="13" bestFit="1" customWidth="1"/>
    <col min="15864" max="15864" width="13.85546875" style="13" customWidth="1"/>
    <col min="15865" max="16111" width="9.140625" style="13"/>
    <col min="16112" max="16112" width="47.5703125" style="13" bestFit="1" customWidth="1"/>
    <col min="16113" max="16114" width="17.140625" style="13" bestFit="1" customWidth="1"/>
    <col min="16115" max="16115" width="18.7109375" style="13" customWidth="1"/>
    <col min="16116" max="16116" width="19.140625" style="13" customWidth="1"/>
    <col min="16117" max="16117" width="18.7109375" style="13" customWidth="1"/>
    <col min="16118" max="16118" width="17.85546875" style="13" customWidth="1"/>
    <col min="16119" max="16119" width="12.7109375" style="13" bestFit="1" customWidth="1"/>
    <col min="16120" max="16120" width="13.85546875" style="13" customWidth="1"/>
    <col min="16121" max="16367" width="9.140625" style="13"/>
    <col min="16368" max="16384" width="9.140625" style="13" customWidth="1"/>
  </cols>
  <sheetData>
    <row r="1" spans="1:8" s="11" customFormat="1" ht="19.899999999999999" customHeight="1">
      <c r="A1" s="107" t="s">
        <v>157</v>
      </c>
      <c r="B1" s="107"/>
      <c r="C1" s="107"/>
      <c r="D1" s="107"/>
      <c r="E1" s="107"/>
      <c r="F1" s="107"/>
      <c r="G1" s="107"/>
    </row>
    <row r="2" spans="1:8">
      <c r="A2" s="71" t="s">
        <v>55</v>
      </c>
      <c r="B2" s="71" t="s">
        <v>145</v>
      </c>
      <c r="C2" s="69"/>
      <c r="D2" s="69"/>
      <c r="E2" s="69"/>
      <c r="F2" s="69"/>
      <c r="G2" s="69"/>
    </row>
    <row r="3" spans="1:8">
      <c r="A3" s="69">
        <v>652</v>
      </c>
      <c r="B3" s="69" t="s">
        <v>13</v>
      </c>
      <c r="C3" s="70" t="s">
        <v>146</v>
      </c>
      <c r="D3" s="70" t="s">
        <v>161</v>
      </c>
      <c r="E3" s="70" t="s">
        <v>171</v>
      </c>
      <c r="F3" s="70" t="s">
        <v>162</v>
      </c>
      <c r="G3" s="70" t="s">
        <v>172</v>
      </c>
    </row>
    <row r="4" spans="1:8">
      <c r="B4" s="72" t="s">
        <v>147</v>
      </c>
      <c r="C4" s="76">
        <f>C5+C21</f>
        <v>12592239</v>
      </c>
      <c r="D4" s="76">
        <f t="shared" ref="D4:G4" si="0">D5+D21</f>
        <v>13399753</v>
      </c>
      <c r="E4" s="76">
        <f t="shared" si="0"/>
        <v>14060883</v>
      </c>
      <c r="F4" s="76">
        <f t="shared" si="0"/>
        <v>14564382</v>
      </c>
      <c r="G4" s="76">
        <f t="shared" si="0"/>
        <v>15338067</v>
      </c>
    </row>
    <row r="5" spans="1:8">
      <c r="B5" s="75" t="s">
        <v>163</v>
      </c>
      <c r="C5" s="84">
        <f>C6+C7+C8+C14+C20</f>
        <v>950401</v>
      </c>
      <c r="D5" s="84">
        <f t="shared" ref="D5:G5" si="1">D6+D7+D8+D14+D20</f>
        <v>1065133</v>
      </c>
      <c r="E5" s="84">
        <f t="shared" si="1"/>
        <v>1203387</v>
      </c>
      <c r="F5" s="84">
        <f t="shared" si="1"/>
        <v>1241808</v>
      </c>
      <c r="G5" s="84">
        <f t="shared" si="1"/>
        <v>1303689</v>
      </c>
    </row>
    <row r="6" spans="1:8" s="83" customFormat="1">
      <c r="B6" s="73" t="s">
        <v>164</v>
      </c>
      <c r="C6" s="77">
        <v>80306</v>
      </c>
      <c r="D6" s="77">
        <v>93925</v>
      </c>
      <c r="E6" s="77">
        <v>81438</v>
      </c>
      <c r="F6" s="77">
        <v>83929</v>
      </c>
      <c r="G6" s="77">
        <v>88145</v>
      </c>
      <c r="H6" s="1"/>
    </row>
    <row r="7" spans="1:8" s="83" customFormat="1">
      <c r="B7" s="74" t="s">
        <v>158</v>
      </c>
      <c r="C7" s="78">
        <v>350446</v>
      </c>
      <c r="D7" s="78">
        <v>384577</v>
      </c>
      <c r="E7" s="78">
        <v>343562</v>
      </c>
      <c r="F7" s="78">
        <v>354071</v>
      </c>
      <c r="G7" s="78">
        <v>371855</v>
      </c>
      <c r="H7" s="1"/>
    </row>
    <row r="8" spans="1:8" s="83" customFormat="1">
      <c r="B8" s="74" t="s">
        <v>165</v>
      </c>
      <c r="C8" s="78">
        <f>SUM(C9:C13)</f>
        <v>408649</v>
      </c>
      <c r="D8" s="78">
        <f t="shared" ref="D8:G8" si="2">SUM(D9:D13)</f>
        <v>456631</v>
      </c>
      <c r="E8" s="78">
        <f t="shared" si="2"/>
        <v>674000</v>
      </c>
      <c r="F8" s="78">
        <f t="shared" si="2"/>
        <v>697000</v>
      </c>
      <c r="G8" s="78">
        <f t="shared" si="2"/>
        <v>732000</v>
      </c>
      <c r="H8" s="1"/>
    </row>
    <row r="9" spans="1:8">
      <c r="B9" s="73" t="s">
        <v>148</v>
      </c>
      <c r="C9" s="77">
        <v>16000</v>
      </c>
      <c r="D9" s="77">
        <v>20000</v>
      </c>
      <c r="E9" s="77">
        <v>100000</v>
      </c>
      <c r="F9" s="77">
        <v>103000</v>
      </c>
      <c r="G9" s="77">
        <v>108000</v>
      </c>
    </row>
    <row r="10" spans="1:8">
      <c r="B10" s="73" t="s">
        <v>159</v>
      </c>
      <c r="C10" s="77">
        <v>25000</v>
      </c>
      <c r="D10" s="77">
        <v>24000</v>
      </c>
      <c r="E10" s="77">
        <v>50000</v>
      </c>
      <c r="F10" s="77">
        <v>52000</v>
      </c>
      <c r="G10" s="77">
        <v>55000</v>
      </c>
    </row>
    <row r="11" spans="1:8">
      <c r="B11" s="73" t="s">
        <v>149</v>
      </c>
      <c r="C11" s="77">
        <v>70000</v>
      </c>
      <c r="D11" s="77">
        <v>71000</v>
      </c>
      <c r="E11" s="77">
        <v>98000</v>
      </c>
      <c r="F11" s="77">
        <v>101000</v>
      </c>
      <c r="G11" s="77">
        <v>106000</v>
      </c>
    </row>
    <row r="12" spans="1:8">
      <c r="B12" s="73" t="s">
        <v>150</v>
      </c>
      <c r="C12" s="77">
        <v>267537</v>
      </c>
      <c r="D12" s="77">
        <v>309631</v>
      </c>
      <c r="E12" s="77">
        <v>266000</v>
      </c>
      <c r="F12" s="77">
        <v>275000</v>
      </c>
      <c r="G12" s="77">
        <v>289000</v>
      </c>
    </row>
    <row r="13" spans="1:8">
      <c r="B13" s="73" t="s">
        <v>151</v>
      </c>
      <c r="C13" s="77">
        <v>30112</v>
      </c>
      <c r="D13" s="77">
        <v>32000</v>
      </c>
      <c r="E13" s="77">
        <v>160000</v>
      </c>
      <c r="F13" s="77">
        <v>166000</v>
      </c>
      <c r="G13" s="77">
        <v>174000</v>
      </c>
    </row>
    <row r="14" spans="1:8">
      <c r="B14" s="74" t="s">
        <v>166</v>
      </c>
      <c r="C14" s="78">
        <f>SUM(C15:C19)</f>
        <v>101000</v>
      </c>
      <c r="D14" s="78">
        <f t="shared" ref="D14:G14" si="3">SUM(D15:D19)</f>
        <v>120000</v>
      </c>
      <c r="E14" s="78">
        <f t="shared" si="3"/>
        <v>104387</v>
      </c>
      <c r="F14" s="78">
        <f t="shared" si="3"/>
        <v>106808</v>
      </c>
      <c r="G14" s="78">
        <f t="shared" si="3"/>
        <v>111689</v>
      </c>
    </row>
    <row r="15" spans="1:8">
      <c r="B15" s="73" t="s">
        <v>152</v>
      </c>
      <c r="C15" s="77">
        <v>10000</v>
      </c>
      <c r="D15" s="77">
        <v>10000</v>
      </c>
      <c r="E15" s="77">
        <v>2000</v>
      </c>
      <c r="F15" s="77">
        <v>2000</v>
      </c>
      <c r="G15" s="77">
        <v>2200</v>
      </c>
    </row>
    <row r="16" spans="1:8">
      <c r="B16" s="73" t="s">
        <v>153</v>
      </c>
      <c r="C16" s="77">
        <v>10000</v>
      </c>
      <c r="D16" s="77">
        <v>15000</v>
      </c>
      <c r="E16" s="77">
        <v>17000</v>
      </c>
      <c r="F16" s="77">
        <v>17500</v>
      </c>
      <c r="G16" s="77">
        <v>18500</v>
      </c>
    </row>
    <row r="17" spans="2:8">
      <c r="B17" s="73" t="s">
        <v>154</v>
      </c>
      <c r="C17" s="77">
        <v>36000</v>
      </c>
      <c r="D17" s="77">
        <v>40000</v>
      </c>
      <c r="E17" s="77">
        <v>65000</v>
      </c>
      <c r="F17" s="77">
        <v>67000</v>
      </c>
      <c r="G17" s="77">
        <v>70000</v>
      </c>
    </row>
    <row r="18" spans="2:8">
      <c r="B18" s="73" t="s">
        <v>181</v>
      </c>
      <c r="C18" s="77">
        <v>5000</v>
      </c>
      <c r="D18" s="77">
        <v>5000</v>
      </c>
      <c r="E18" s="77">
        <v>15000</v>
      </c>
      <c r="F18" s="77">
        <v>15500</v>
      </c>
      <c r="G18" s="77">
        <v>16000</v>
      </c>
    </row>
    <row r="19" spans="2:8">
      <c r="B19" s="73" t="s">
        <v>160</v>
      </c>
      <c r="C19" s="77">
        <v>40000</v>
      </c>
      <c r="D19" s="77">
        <v>50000</v>
      </c>
      <c r="E19" s="77">
        <v>5387</v>
      </c>
      <c r="F19" s="77">
        <v>4808</v>
      </c>
      <c r="G19" s="77">
        <v>4989</v>
      </c>
    </row>
    <row r="20" spans="2:8" s="83" customFormat="1">
      <c r="B20" s="74" t="s">
        <v>155</v>
      </c>
      <c r="C20" s="78">
        <v>10000</v>
      </c>
      <c r="D20" s="78">
        <v>10000</v>
      </c>
      <c r="E20" s="78">
        <v>0</v>
      </c>
      <c r="F20" s="78">
        <v>0</v>
      </c>
      <c r="G20" s="78">
        <v>0</v>
      </c>
      <c r="H20" s="1"/>
    </row>
    <row r="21" spans="2:8" s="83" customFormat="1">
      <c r="B21" s="75" t="s">
        <v>156</v>
      </c>
      <c r="C21" s="84">
        <f>SUM(C22:C26)</f>
        <v>11641838</v>
      </c>
      <c r="D21" s="84">
        <f t="shared" ref="D21:G21" si="4">SUM(D22:D26)</f>
        <v>12334620</v>
      </c>
      <c r="E21" s="84">
        <f t="shared" si="4"/>
        <v>12857496</v>
      </c>
      <c r="F21" s="84">
        <f t="shared" si="4"/>
        <v>13322574</v>
      </c>
      <c r="G21" s="84">
        <f t="shared" si="4"/>
        <v>14034378</v>
      </c>
      <c r="H21" s="1"/>
    </row>
    <row r="22" spans="2:8">
      <c r="B22" s="73" t="s">
        <v>167</v>
      </c>
      <c r="C22" s="77">
        <v>5538386</v>
      </c>
      <c r="D22" s="77">
        <v>5656269</v>
      </c>
      <c r="E22" s="77">
        <v>6339269</v>
      </c>
      <c r="F22" s="77">
        <v>6645700</v>
      </c>
      <c r="G22" s="77">
        <v>7163197</v>
      </c>
    </row>
    <row r="23" spans="2:8">
      <c r="B23" s="73" t="s">
        <v>168</v>
      </c>
      <c r="C23" s="77">
        <v>4626225</v>
      </c>
      <c r="D23" s="77">
        <v>4761842</v>
      </c>
      <c r="E23" s="77">
        <v>4492490</v>
      </c>
      <c r="F23" s="77">
        <v>4627265</v>
      </c>
      <c r="G23" s="77">
        <v>4766083</v>
      </c>
    </row>
    <row r="24" spans="2:8">
      <c r="B24" s="73" t="s">
        <v>169</v>
      </c>
      <c r="C24" s="77">
        <v>1477227</v>
      </c>
      <c r="D24" s="77">
        <v>1686509</v>
      </c>
      <c r="E24" s="77">
        <v>1795737</v>
      </c>
      <c r="F24" s="77">
        <v>1849609</v>
      </c>
      <c r="G24" s="77">
        <v>1905098</v>
      </c>
    </row>
    <row r="25" spans="2:8">
      <c r="B25" s="73" t="s">
        <v>170</v>
      </c>
      <c r="C25" s="77">
        <v>0</v>
      </c>
      <c r="D25" s="77">
        <v>230000</v>
      </c>
      <c r="E25" s="77">
        <v>230000</v>
      </c>
      <c r="F25" s="77">
        <v>200000</v>
      </c>
      <c r="G25" s="77">
        <v>200000</v>
      </c>
    </row>
    <row r="26" spans="2:8">
      <c r="B26" s="73" t="s">
        <v>18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</row>
    <row r="27" spans="2:8">
      <c r="C27" s="14"/>
      <c r="D27" s="14"/>
    </row>
    <row r="28" spans="2:8">
      <c r="C28" s="15"/>
      <c r="D28" s="15"/>
    </row>
    <row r="29" spans="2:8">
      <c r="C29" s="14"/>
      <c r="D29" s="14"/>
      <c r="E29" s="16"/>
      <c r="F29" s="16"/>
      <c r="G29" s="16"/>
    </row>
    <row r="30" spans="2:8">
      <c r="C30" s="14"/>
      <c r="D30" s="14"/>
    </row>
    <row r="31" spans="2:8">
      <c r="C31" s="15"/>
      <c r="D31" s="15"/>
    </row>
    <row r="32" spans="2:8">
      <c r="C32" s="14"/>
      <c r="D32" s="14"/>
      <c r="E32" s="16"/>
      <c r="F32" s="16"/>
      <c r="G32" s="16"/>
    </row>
    <row r="33" spans="3:7">
      <c r="C33" s="14"/>
      <c r="D33" s="14"/>
    </row>
    <row r="34" spans="3:7">
      <c r="C34" s="17"/>
      <c r="D34" s="17"/>
    </row>
    <row r="35" spans="3:7">
      <c r="C35" s="14"/>
      <c r="D35" s="14"/>
      <c r="E35" s="16"/>
      <c r="F35" s="16"/>
      <c r="G35" s="16"/>
    </row>
    <row r="36" spans="3:7">
      <c r="C36" s="14"/>
      <c r="D36" s="14"/>
    </row>
    <row r="37" spans="3:7">
      <c r="C37" s="17"/>
      <c r="D37" s="17"/>
    </row>
    <row r="38" spans="3:7">
      <c r="C38" s="14"/>
      <c r="D38" s="14"/>
      <c r="E38" s="16"/>
      <c r="F38" s="16"/>
      <c r="G38" s="16"/>
    </row>
    <row r="39" spans="3:7">
      <c r="C39" s="14"/>
      <c r="D39" s="14"/>
    </row>
    <row r="40" spans="3:7">
      <c r="C40" s="17"/>
      <c r="D40" s="17"/>
    </row>
    <row r="41" spans="3:7">
      <c r="C41" s="14"/>
      <c r="D41" s="14"/>
      <c r="E41" s="16"/>
      <c r="F41" s="16"/>
      <c r="G41" s="16"/>
    </row>
    <row r="42" spans="3:7">
      <c r="C42" s="14"/>
      <c r="D42" s="14"/>
    </row>
    <row r="43" spans="3:7">
      <c r="C43" s="17"/>
      <c r="D43" s="17"/>
    </row>
    <row r="44" spans="3:7">
      <c r="C44" s="14"/>
      <c r="D44" s="14"/>
      <c r="E44" s="16"/>
      <c r="F44" s="16"/>
      <c r="G44" s="16"/>
    </row>
    <row r="45" spans="3:7">
      <c r="C45" s="14"/>
      <c r="D45" s="14"/>
    </row>
    <row r="46" spans="3:7">
      <c r="C46" s="17"/>
      <c r="D46" s="17"/>
    </row>
    <row r="47" spans="3:7">
      <c r="C47" s="14"/>
      <c r="D47" s="14"/>
      <c r="E47" s="16"/>
      <c r="F47" s="16"/>
      <c r="G47" s="16"/>
    </row>
    <row r="48" spans="3:7">
      <c r="C48" s="14"/>
      <c r="D48" s="14"/>
    </row>
  </sheetData>
  <mergeCells count="1">
    <mergeCell ref="A1:G1"/>
  </mergeCells>
  <phoneticPr fontId="42" type="noConversion"/>
  <pageMargins left="0.19685039370078741" right="0.19685039370078741" top="0.19685039370078741" bottom="0.19685039370078741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Tabela 4.1 - 2027</vt:lpstr>
      <vt:lpstr>Tabela 4.1 - 2028</vt:lpstr>
      <vt:lpstr>Tabela 4.1 - 2029</vt:lpstr>
      <vt:lpstr>Tabela 4.2</vt:lpstr>
      <vt:lpstr>Tabela 4.2 - 2027</vt:lpstr>
      <vt:lpstr>Tabela 4.2 - 2028</vt:lpstr>
      <vt:lpstr>Tabela 4.2 - 2029</vt:lpstr>
      <vt:lpstr>Tabela 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Valdrin Dogani</cp:lastModifiedBy>
  <cp:lastPrinted>2026-09-02T13:25:50Z</cp:lastPrinted>
  <dcterms:modified xsi:type="dcterms:W3CDTF">2026-09-02T14:33:13Z</dcterms:modified>
</cp:coreProperties>
</file>