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hri.i.selimi\Desktop\Buxhetti 2021\Buxheti 2021-2023\"/>
    </mc:Choice>
  </mc:AlternateContent>
  <bookViews>
    <workbookView xWindow="480" yWindow="540" windowWidth="27795" windowHeight="12165"/>
  </bookViews>
  <sheets>
    <sheet name="QB 03" sheetId="4" r:id="rId1"/>
  </sheets>
  <definedNames>
    <definedName name="_xlnm.Print_Area" localSheetId="0">'QB 03'!$A$1:$H$29</definedName>
  </definedNames>
  <calcPr calcId="162913"/>
</workbook>
</file>

<file path=xl/calcChain.xml><?xml version="1.0" encoding="utf-8"?>
<calcChain xmlns="http://schemas.openxmlformats.org/spreadsheetml/2006/main">
  <c r="H19" i="4" l="1"/>
  <c r="C26" i="4"/>
  <c r="H25" i="4"/>
  <c r="E4" i="4" l="1"/>
  <c r="F8" i="4"/>
  <c r="E8" i="4"/>
  <c r="F4" i="4"/>
  <c r="H8" i="4"/>
  <c r="D8" i="4" s="1"/>
  <c r="H4" i="4"/>
  <c r="D4" i="4" s="1"/>
  <c r="F29" i="4" l="1"/>
  <c r="D29" i="4"/>
  <c r="H27" i="4"/>
  <c r="E29" i="4"/>
  <c r="H24" i="4"/>
  <c r="H23" i="4"/>
  <c r="H22" i="4"/>
  <c r="H21" i="4"/>
  <c r="H20" i="4"/>
  <c r="H18" i="4"/>
  <c r="H17" i="4"/>
  <c r="H16" i="4"/>
  <c r="G10" i="4"/>
  <c r="G9" i="4"/>
  <c r="G8" i="4"/>
  <c r="F7" i="4"/>
  <c r="F11" i="4" s="1"/>
  <c r="E7" i="4"/>
  <c r="E11" i="4" s="1"/>
  <c r="D7" i="4"/>
  <c r="C7" i="4"/>
  <c r="C11" i="4" s="1"/>
  <c r="G6" i="4"/>
  <c r="G5" i="4"/>
  <c r="G4" i="4"/>
  <c r="G7" i="4" l="1"/>
  <c r="H26" i="4"/>
  <c r="H28" i="4"/>
  <c r="D11" i="4"/>
  <c r="G11" i="4" s="1"/>
  <c r="C29" i="4"/>
  <c r="G29" i="4"/>
  <c r="H29" i="4" l="1"/>
</calcChain>
</file>

<file path=xl/sharedStrings.xml><?xml version="1.0" encoding="utf-8"?>
<sst xmlns="http://schemas.openxmlformats.org/spreadsheetml/2006/main" count="43" uniqueCount="39">
  <si>
    <t>BURIMET E FINANCIMIT</t>
  </si>
  <si>
    <t>VITI:</t>
  </si>
  <si>
    <t>KRAHASIMI:</t>
  </si>
  <si>
    <t>GRANTI I PËRGJITHSHËM</t>
  </si>
  <si>
    <t>GRANTI S. PËR ARSIM</t>
  </si>
  <si>
    <t>GRANTI S. PËR SHËNDETËSI</t>
  </si>
  <si>
    <t>H V K :</t>
  </si>
  <si>
    <t>TOTAL  BUXHETI:</t>
  </si>
  <si>
    <t>HUAMARRJA ARSIM:</t>
  </si>
  <si>
    <t>HUAMARRJA SHËNDETËSI:</t>
  </si>
  <si>
    <t>TOTALI</t>
  </si>
  <si>
    <t>SEKTORI - DREJTORIA:</t>
  </si>
  <si>
    <t>ZYRA E KRYETARIT</t>
  </si>
  <si>
    <t>ADMINISTRATA E PERGJITHSHME</t>
  </si>
  <si>
    <t>KUVENDI KOMUNAL</t>
  </si>
  <si>
    <t>FINANCAT DHE ZHVILLIMI</t>
  </si>
  <si>
    <t>BUJQESIA, PYLLTARIA DHE ZHVILLIMI RURAL</t>
  </si>
  <si>
    <t>URBANIZMI - PLANIFIKIMI URBAN</t>
  </si>
  <si>
    <t>KULTURA, RINIA, SPORTET</t>
  </si>
  <si>
    <t>ARSIMI DHE SHKENCA</t>
  </si>
  <si>
    <t>PAGA  DHE</t>
  </si>
  <si>
    <t>MEDITJE</t>
  </si>
  <si>
    <t>MALLRA DHE</t>
  </si>
  <si>
    <t>SHERBIME</t>
  </si>
  <si>
    <t xml:space="preserve">SHPENZIME </t>
  </si>
  <si>
    <t>KOMUNALE</t>
  </si>
  <si>
    <t xml:space="preserve">SUBVENCIONE DHE </t>
  </si>
  <si>
    <t>TRANSFERE</t>
  </si>
  <si>
    <t>INVESTIME KAPITALE</t>
  </si>
  <si>
    <t>SH.PUBLIKE, MBROJTJA CIVILE DHE EMERGJENCA</t>
  </si>
  <si>
    <t>ZYRA E KOMUNITETEVE</t>
  </si>
  <si>
    <t>TOTAL FINANCIMI QEVERITAR</t>
  </si>
  <si>
    <t>2021/2020</t>
  </si>
  <si>
    <t>NDARJA E KUFIJVE BUXHETOR  PËR VITIN 2021 SIPAS  SEKTOREVE- DREJTORIVE KOMUNALE:</t>
  </si>
  <si>
    <t>Rishikimi I KASH QB/03</t>
  </si>
  <si>
    <t>SHERBIMET SOCIALE</t>
  </si>
  <si>
    <t xml:space="preserve">SHERBIMET SHENDETESORE PRIMARE DHE ADMINISTRATA </t>
  </si>
  <si>
    <t>ZHVILLIMI EKONOMIK</t>
  </si>
  <si>
    <t xml:space="preserve">TABELA: BUXHETI  2021-2023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</si>
</sst>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5"/>
      <color rgb="FF000000"/>
      <name val="Calibri"/>
      <family val="2"/>
    </font>
    <font>
      <b/>
      <sz val="15"/>
      <color rgb="FF000000"/>
      <name val="Calibri"/>
      <family val="2"/>
    </font>
    <font>
      <b/>
      <sz val="16"/>
      <color rgb="FFFFFFFF"/>
      <name val="Calibri"/>
      <family val="2"/>
    </font>
    <font>
      <b/>
      <sz val="15"/>
      <color rgb="FFFFFFFF"/>
      <name val="Calibri"/>
      <family val="2"/>
    </font>
    <font>
      <sz val="11"/>
      <color theme="1"/>
      <name val="Calibri"/>
      <family val="2"/>
      <scheme val="minor"/>
    </font>
    <font>
      <b/>
      <sz val="15"/>
      <color rgb="FF000000"/>
      <name val="Calibri"/>
      <family val="2"/>
    </font>
    <font>
      <b/>
      <sz val="15"/>
      <color theme="0"/>
      <name val="Calibri"/>
      <family val="2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left" vertical="center" wrapText="1" readingOrder="1"/>
    </xf>
    <xf numFmtId="4" fontId="3" fillId="3" borderId="3" xfId="0" applyNumberFormat="1" applyFont="1" applyFill="1" applyBorder="1" applyAlignment="1">
      <alignment horizontal="right" vertical="center" wrapText="1" indent="1" readingOrder="1"/>
    </xf>
    <xf numFmtId="0" fontId="2" fillId="3" borderId="4" xfId="0" applyFont="1" applyFill="1" applyBorder="1" applyAlignment="1">
      <alignment horizontal="left" vertical="center" wrapText="1" readingOrder="1"/>
    </xf>
    <xf numFmtId="4" fontId="3" fillId="3" borderId="4" xfId="0" applyNumberFormat="1" applyFont="1" applyFill="1" applyBorder="1" applyAlignment="1">
      <alignment horizontal="right" vertical="center" wrapText="1" indent="1" readingOrder="1"/>
    </xf>
    <xf numFmtId="0" fontId="1" fillId="4" borderId="4" xfId="0" applyFont="1" applyFill="1" applyBorder="1" applyAlignment="1">
      <alignment horizontal="left" vertical="center" wrapText="1" readingOrder="1"/>
    </xf>
    <xf numFmtId="4" fontId="4" fillId="4" borderId="4" xfId="0" applyNumberFormat="1" applyFont="1" applyFill="1" applyBorder="1" applyAlignment="1">
      <alignment horizontal="right" vertical="center" wrapText="1" indent="1" readingOrder="1"/>
    </xf>
    <xf numFmtId="0" fontId="5" fillId="2" borderId="4" xfId="0" applyFont="1" applyFill="1" applyBorder="1" applyAlignment="1">
      <alignment horizontal="left" vertical="center" wrapText="1" readingOrder="1"/>
    </xf>
    <xf numFmtId="4" fontId="6" fillId="2" borderId="4" xfId="0" applyNumberFormat="1" applyFont="1" applyFill="1" applyBorder="1" applyAlignment="1">
      <alignment horizontal="right" vertical="center" wrapText="1" indent="1" readingOrder="1"/>
    </xf>
    <xf numFmtId="4" fontId="8" fillId="3" borderId="3" xfId="0" applyNumberFormat="1" applyFont="1" applyFill="1" applyBorder="1" applyAlignment="1">
      <alignment horizontal="right" vertical="center" wrapText="1" indent="1" readingOrder="1"/>
    </xf>
    <xf numFmtId="4" fontId="0" fillId="0" borderId="0" xfId="0" applyNumberFormat="1"/>
    <xf numFmtId="43" fontId="4" fillId="4" borderId="4" xfId="1" applyFont="1" applyFill="1" applyBorder="1" applyAlignment="1">
      <alignment horizontal="center" vertical="center" wrapText="1" readingOrder="1"/>
    </xf>
    <xf numFmtId="4" fontId="9" fillId="5" borderId="3" xfId="0" applyNumberFormat="1" applyFont="1" applyFill="1" applyBorder="1" applyAlignment="1">
      <alignment horizontal="right" vertical="center" wrapText="1" indent="1" readingOrder="1"/>
    </xf>
    <xf numFmtId="43" fontId="4" fillId="4" borderId="4" xfId="1" applyFont="1" applyFill="1" applyBorder="1" applyAlignment="1">
      <alignment horizontal="right" vertical="center" wrapText="1" indent="1" readingOrder="1"/>
    </xf>
    <xf numFmtId="0" fontId="10" fillId="4" borderId="4" xfId="0" applyFont="1" applyFill="1" applyBorder="1" applyAlignment="1">
      <alignment horizontal="left" vertical="center" wrapText="1" readingOrder="1"/>
    </xf>
    <xf numFmtId="0" fontId="11" fillId="0" borderId="0" xfId="0" applyFont="1" applyAlignment="1">
      <alignment horizontal="left"/>
    </xf>
    <xf numFmtId="43" fontId="0" fillId="0" borderId="0" xfId="0" applyNumberFormat="1"/>
    <xf numFmtId="0" fontId="13" fillId="0" borderId="0" xfId="0" applyFont="1"/>
    <xf numFmtId="43" fontId="0" fillId="0" borderId="0" xfId="1" applyFont="1"/>
    <xf numFmtId="0" fontId="2" fillId="4" borderId="4" xfId="0" applyFont="1" applyFill="1" applyBorder="1" applyAlignment="1">
      <alignment horizontal="left" vertical="center" wrapText="1" readingOrder="1"/>
    </xf>
    <xf numFmtId="4" fontId="3" fillId="4" borderId="4" xfId="0" applyNumberFormat="1" applyFont="1" applyFill="1" applyBorder="1" applyAlignment="1">
      <alignment horizontal="right" vertical="center" wrapText="1" indent="1" readingOrder="1"/>
    </xf>
    <xf numFmtId="43" fontId="3" fillId="4" borderId="4" xfId="1" applyFont="1" applyFill="1" applyBorder="1" applyAlignment="1">
      <alignment horizontal="center" vertical="center" wrapText="1" readingOrder="1"/>
    </xf>
    <xf numFmtId="43" fontId="3" fillId="4" borderId="4" xfId="1" applyFont="1" applyFill="1" applyBorder="1" applyAlignment="1">
      <alignment horizontal="right" vertical="center" wrapText="1" indent="1" readingOrder="1"/>
    </xf>
    <xf numFmtId="43" fontId="3" fillId="3" borderId="3" xfId="1" applyFont="1" applyFill="1" applyBorder="1" applyAlignment="1">
      <alignment horizontal="right" vertical="center" wrapText="1" indent="1" readingOrder="1"/>
    </xf>
    <xf numFmtId="43" fontId="3" fillId="3" borderId="4" xfId="1" applyFont="1" applyFill="1" applyBorder="1" applyAlignment="1">
      <alignment horizontal="right" vertical="center" wrapText="1" indent="1" readingOrder="1"/>
    </xf>
    <xf numFmtId="4" fontId="4" fillId="4" borderId="4" xfId="1" applyNumberFormat="1" applyFont="1" applyFill="1" applyBorder="1" applyAlignment="1">
      <alignment horizontal="right" vertical="center" wrapText="1" indent="1" readingOrder="1"/>
    </xf>
    <xf numFmtId="4" fontId="4" fillId="4" borderId="4" xfId="1" applyNumberFormat="1" applyFont="1" applyFill="1" applyBorder="1" applyAlignment="1">
      <alignment horizontal="center" vertical="center" wrapText="1" readingOrder="1"/>
    </xf>
    <xf numFmtId="4" fontId="6" fillId="2" borderId="4" xfId="1" applyNumberFormat="1" applyFont="1" applyFill="1" applyBorder="1" applyAlignment="1">
      <alignment horizontal="right" vertical="center" wrapText="1" indent="1" readingOrder="1"/>
    </xf>
    <xf numFmtId="43" fontId="3" fillId="3" borderId="5" xfId="1" applyFont="1" applyFill="1" applyBorder="1" applyAlignment="1">
      <alignment horizontal="right" vertical="center" wrapText="1" indent="1" readingOrder="1"/>
    </xf>
    <xf numFmtId="4" fontId="3" fillId="4" borderId="5" xfId="0" applyNumberFormat="1" applyFont="1" applyFill="1" applyBorder="1" applyAlignment="1">
      <alignment horizontal="right" vertical="center" wrapText="1" indent="1" readingOrder="1"/>
    </xf>
    <xf numFmtId="43" fontId="3" fillId="4" borderId="5" xfId="1" applyFont="1" applyFill="1" applyBorder="1" applyAlignment="1">
      <alignment horizontal="right" vertical="center" wrapText="1" indent="1" readingOrder="1"/>
    </xf>
    <xf numFmtId="43" fontId="3" fillId="4" borderId="5" xfId="1" applyFont="1" applyFill="1" applyBorder="1" applyAlignment="1">
      <alignment horizontal="center" vertical="center" wrapText="1" readingOrder="1"/>
    </xf>
    <xf numFmtId="4" fontId="4" fillId="0" borderId="6" xfId="1" applyNumberFormat="1" applyFont="1" applyFill="1" applyBorder="1" applyAlignment="1">
      <alignment horizontal="right" vertical="center" wrapText="1" indent="1" readingOrder="1"/>
    </xf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43" fontId="12" fillId="0" borderId="0" xfId="1" applyFont="1"/>
    <xf numFmtId="4" fontId="6" fillId="2" borderId="1" xfId="0" applyNumberFormat="1" applyFont="1" applyFill="1" applyBorder="1" applyAlignment="1">
      <alignment horizontal="right" vertical="center" wrapText="1" indent="1" readingOrder="1"/>
    </xf>
    <xf numFmtId="43" fontId="12" fillId="0" borderId="0" xfId="1" applyFont="1" applyAlignment="1">
      <alignment horizontal="center"/>
    </xf>
    <xf numFmtId="0" fontId="15" fillId="0" borderId="0" xfId="0" applyFont="1"/>
    <xf numFmtId="43" fontId="15" fillId="0" borderId="0" xfId="1" applyFont="1"/>
    <xf numFmtId="43" fontId="16" fillId="0" borderId="0" xfId="1" applyFont="1"/>
    <xf numFmtId="43" fontId="16" fillId="0" borderId="0" xfId="1" applyFont="1" applyAlignment="1">
      <alignment horizontal="center"/>
    </xf>
    <xf numFmtId="0" fontId="5" fillId="2" borderId="1" xfId="0" applyFont="1" applyFill="1" applyBorder="1" applyAlignment="1">
      <alignment horizontal="left" vertical="center" wrapText="1" readingOrder="1"/>
    </xf>
    <xf numFmtId="4" fontId="3" fillId="3" borderId="6" xfId="0" applyNumberFormat="1" applyFont="1" applyFill="1" applyBorder="1" applyAlignment="1">
      <alignment horizontal="right" vertical="center" wrapText="1" indent="1" readingOrder="1"/>
    </xf>
    <xf numFmtId="0" fontId="1" fillId="2" borderId="6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right"/>
    </xf>
    <xf numFmtId="43" fontId="0" fillId="0" borderId="0" xfId="1" quotePrefix="1" applyFont="1"/>
    <xf numFmtId="0" fontId="1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 wrapText="1" readingOrder="1"/>
    </xf>
    <xf numFmtId="0" fontId="1" fillId="2" borderId="2" xfId="0" applyFont="1" applyFill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left" vertical="top" wrapText="1" readingOrder="1"/>
    </xf>
    <xf numFmtId="0" fontId="1" fillId="2" borderId="2" xfId="0" applyFont="1" applyFill="1" applyBorder="1" applyAlignment="1">
      <alignment horizontal="left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="90" zoomScaleNormal="100" zoomScaleSheetLayoutView="90" workbookViewId="0">
      <selection activeCell="K13" sqref="K13"/>
    </sheetView>
  </sheetViews>
  <sheetFormatPr defaultRowHeight="15" x14ac:dyDescent="0.25"/>
  <cols>
    <col min="1" max="1" width="2.5703125" customWidth="1"/>
    <col min="2" max="2" width="48.7109375" customWidth="1"/>
    <col min="3" max="3" width="18.28515625" bestFit="1" customWidth="1"/>
    <col min="4" max="4" width="18" bestFit="1" customWidth="1"/>
    <col min="5" max="5" width="19.5703125" customWidth="1"/>
    <col min="6" max="6" width="21.5703125" customWidth="1"/>
    <col min="7" max="7" width="19.7109375" customWidth="1"/>
    <col min="8" max="8" width="19.85546875" customWidth="1"/>
    <col min="9" max="10" width="16" customWidth="1"/>
    <col min="11" max="11" width="17.42578125" customWidth="1"/>
    <col min="12" max="12" width="15" bestFit="1" customWidth="1"/>
  </cols>
  <sheetData>
    <row r="1" spans="1:12" ht="19.5" thickBot="1" x14ac:dyDescent="0.35">
      <c r="A1" s="17"/>
      <c r="B1" s="50" t="s">
        <v>38</v>
      </c>
      <c r="C1" s="17"/>
      <c r="D1" s="17"/>
      <c r="E1" s="17"/>
      <c r="F1" s="17"/>
      <c r="G1" s="17"/>
      <c r="H1" s="12"/>
      <c r="I1" s="12"/>
    </row>
    <row r="2" spans="1:12" ht="42" x14ac:dyDescent="0.35">
      <c r="A2" s="19"/>
      <c r="B2" s="51" t="s">
        <v>0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2</v>
      </c>
      <c r="H2" s="47" t="s">
        <v>34</v>
      </c>
    </row>
    <row r="3" spans="1:12" ht="21.75" thickBot="1" x14ac:dyDescent="0.4">
      <c r="A3" s="19"/>
      <c r="B3" s="52"/>
      <c r="C3" s="2">
        <v>2020</v>
      </c>
      <c r="D3" s="2">
        <v>2021</v>
      </c>
      <c r="E3" s="2">
        <v>2022</v>
      </c>
      <c r="F3" s="2">
        <v>2023</v>
      </c>
      <c r="G3" s="2" t="s">
        <v>32</v>
      </c>
    </row>
    <row r="4" spans="1:12" ht="28.5" customHeight="1" thickTop="1" thickBot="1" x14ac:dyDescent="0.3">
      <c r="B4" s="3" t="s">
        <v>3</v>
      </c>
      <c r="C4" s="4">
        <v>3550455</v>
      </c>
      <c r="D4" s="4">
        <f>3446862-H4+1</f>
        <v>3305460</v>
      </c>
      <c r="E4" s="4">
        <f>3654407-185557-1</f>
        <v>3468849</v>
      </c>
      <c r="F4" s="4">
        <f>3880902-251879</f>
        <v>3629023</v>
      </c>
      <c r="G4" s="11">
        <f>D4-C4</f>
        <v>-244995</v>
      </c>
      <c r="H4" s="46">
        <f>3446862-3305459</f>
        <v>141403</v>
      </c>
      <c r="I4" s="12"/>
      <c r="J4" s="12"/>
    </row>
    <row r="5" spans="1:12" ht="27.75" customHeight="1" thickTop="1" thickBot="1" x14ac:dyDescent="0.3">
      <c r="B5" s="5" t="s">
        <v>4</v>
      </c>
      <c r="C5" s="6">
        <v>3615418</v>
      </c>
      <c r="D5" s="6">
        <v>3669480</v>
      </c>
      <c r="E5" s="6">
        <v>4002671</v>
      </c>
      <c r="F5" s="6">
        <v>4019949</v>
      </c>
      <c r="G5" s="11">
        <f t="shared" ref="G5:G10" si="0">D5-C5</f>
        <v>54062</v>
      </c>
    </row>
    <row r="6" spans="1:12" ht="26.25" customHeight="1" thickTop="1" thickBot="1" x14ac:dyDescent="0.3">
      <c r="B6" s="5" t="s">
        <v>5</v>
      </c>
      <c r="C6" s="6">
        <v>1123930</v>
      </c>
      <c r="D6" s="6">
        <v>1161004</v>
      </c>
      <c r="E6" s="6">
        <v>1804596</v>
      </c>
      <c r="F6" s="6">
        <v>1813619</v>
      </c>
      <c r="G6" s="11">
        <f t="shared" si="0"/>
        <v>37074</v>
      </c>
    </row>
    <row r="7" spans="1:12" ht="27.75" customHeight="1" thickTop="1" thickBot="1" x14ac:dyDescent="0.3">
      <c r="B7" s="7" t="s">
        <v>31</v>
      </c>
      <c r="C7" s="27">
        <f>SUM(C4:C6)</f>
        <v>8289803</v>
      </c>
      <c r="D7" s="27">
        <f>SUM(D4:D6)</f>
        <v>8135944</v>
      </c>
      <c r="E7" s="27">
        <f>SUM(E4:E6)</f>
        <v>9276116</v>
      </c>
      <c r="F7" s="27">
        <f>SUM(F4:F6)</f>
        <v>9462591</v>
      </c>
      <c r="G7" s="11">
        <f t="shared" si="0"/>
        <v>-153859</v>
      </c>
      <c r="H7" s="34"/>
      <c r="K7" s="12"/>
    </row>
    <row r="8" spans="1:12" ht="24" customHeight="1" thickTop="1" thickBot="1" x14ac:dyDescent="0.35">
      <c r="B8" s="7" t="s">
        <v>6</v>
      </c>
      <c r="C8" s="8">
        <v>710727</v>
      </c>
      <c r="D8" s="8">
        <f>710727-H8</f>
        <v>646655</v>
      </c>
      <c r="E8" s="8">
        <f>775063+3258</f>
        <v>778321</v>
      </c>
      <c r="F8" s="8">
        <f>821803+23454</f>
        <v>845257</v>
      </c>
      <c r="G8" s="11">
        <f t="shared" si="0"/>
        <v>-64072</v>
      </c>
      <c r="H8" s="42">
        <f>710727-646655</f>
        <v>64072</v>
      </c>
      <c r="I8" s="12"/>
    </row>
    <row r="9" spans="1:12" ht="24" hidden="1" customHeight="1" x14ac:dyDescent="0.25">
      <c r="B9" s="16" t="s">
        <v>8</v>
      </c>
      <c r="C9" s="8"/>
      <c r="D9" s="15">
        <v>0</v>
      </c>
      <c r="E9" s="15">
        <v>0</v>
      </c>
      <c r="F9" s="15">
        <v>0</v>
      </c>
      <c r="G9" s="11">
        <f t="shared" si="0"/>
        <v>0</v>
      </c>
    </row>
    <row r="10" spans="1:12" ht="4.5" hidden="1" customHeight="1" x14ac:dyDescent="0.25">
      <c r="B10" s="16" t="s">
        <v>9</v>
      </c>
      <c r="C10" s="28"/>
      <c r="D10" s="15"/>
      <c r="E10" s="15">
        <v>0</v>
      </c>
      <c r="F10" s="13">
        <v>0</v>
      </c>
      <c r="G10" s="11">
        <f t="shared" si="0"/>
        <v>0</v>
      </c>
    </row>
    <row r="11" spans="1:12" ht="39" customHeight="1" thickTop="1" thickBot="1" x14ac:dyDescent="0.3">
      <c r="B11" s="9" t="s">
        <v>7</v>
      </c>
      <c r="C11" s="10">
        <f>C7+C8+C9+C10</f>
        <v>9000530</v>
      </c>
      <c r="D11" s="29">
        <f>D7+D8+D9+D10</f>
        <v>8782599</v>
      </c>
      <c r="E11" s="29">
        <f>E7+E8+E9+E10</f>
        <v>10054437</v>
      </c>
      <c r="F11" s="29">
        <f>F7+F8+F9+F10</f>
        <v>10307848</v>
      </c>
      <c r="G11" s="14">
        <f>D11-C11</f>
        <v>-217931</v>
      </c>
      <c r="I11" s="48"/>
      <c r="J11" s="20"/>
    </row>
    <row r="12" spans="1:12" ht="19.5" customHeight="1" x14ac:dyDescent="0.25">
      <c r="I12" s="48"/>
      <c r="J12" s="20"/>
    </row>
    <row r="13" spans="1:12" ht="22.5" customHeight="1" thickBot="1" x14ac:dyDescent="0.35">
      <c r="B13" s="17" t="s">
        <v>33</v>
      </c>
      <c r="C13" s="17"/>
      <c r="D13" s="17"/>
      <c r="E13" s="17"/>
      <c r="F13" s="17"/>
      <c r="G13" s="17"/>
      <c r="H13" s="17"/>
      <c r="I13" s="48"/>
      <c r="J13" s="20"/>
      <c r="K13" s="20"/>
      <c r="L13" s="20"/>
    </row>
    <row r="14" spans="1:12" ht="37.5" x14ac:dyDescent="0.25">
      <c r="B14" s="53" t="s">
        <v>11</v>
      </c>
      <c r="C14" s="36" t="s">
        <v>20</v>
      </c>
      <c r="D14" s="36" t="s">
        <v>22</v>
      </c>
      <c r="E14" s="36" t="s">
        <v>24</v>
      </c>
      <c r="F14" s="36" t="s">
        <v>26</v>
      </c>
      <c r="G14" s="36" t="s">
        <v>28</v>
      </c>
      <c r="H14" s="36" t="s">
        <v>10</v>
      </c>
      <c r="I14" s="48"/>
      <c r="J14" s="20"/>
      <c r="K14" s="20"/>
      <c r="L14" s="20"/>
    </row>
    <row r="15" spans="1:12" ht="19.5" thickBot="1" x14ac:dyDescent="0.3">
      <c r="B15" s="54"/>
      <c r="C15" s="37" t="s">
        <v>21</v>
      </c>
      <c r="D15" s="37" t="s">
        <v>23</v>
      </c>
      <c r="E15" s="37" t="s">
        <v>25</v>
      </c>
      <c r="F15" s="37" t="s">
        <v>27</v>
      </c>
      <c r="G15" s="37"/>
      <c r="H15" s="37"/>
      <c r="I15" s="48"/>
      <c r="J15" s="20"/>
      <c r="K15" s="20"/>
      <c r="L15" s="20"/>
    </row>
    <row r="16" spans="1:12" ht="22.5" thickTop="1" thickBot="1" x14ac:dyDescent="0.3">
      <c r="B16" s="3" t="s">
        <v>12</v>
      </c>
      <c r="C16" s="4">
        <v>181403</v>
      </c>
      <c r="D16" s="4">
        <v>25000</v>
      </c>
      <c r="E16" s="25">
        <v>0</v>
      </c>
      <c r="F16" s="4">
        <v>30000</v>
      </c>
      <c r="G16" s="25">
        <v>0</v>
      </c>
      <c r="H16" s="25">
        <f>C16+D16+E16+F16+G16</f>
        <v>236403</v>
      </c>
      <c r="I16" s="48"/>
      <c r="J16" s="49"/>
      <c r="K16" s="49"/>
      <c r="L16" s="20"/>
    </row>
    <row r="17" spans="2:11" ht="22.5" thickTop="1" thickBot="1" x14ac:dyDescent="0.3">
      <c r="B17" s="5" t="s">
        <v>13</v>
      </c>
      <c r="C17" s="6">
        <v>133811</v>
      </c>
      <c r="D17" s="6">
        <v>48265</v>
      </c>
      <c r="E17" s="6">
        <v>11000</v>
      </c>
      <c r="F17" s="26">
        <v>0</v>
      </c>
      <c r="G17" s="30">
        <v>15000</v>
      </c>
      <c r="H17" s="25">
        <f t="shared" ref="H17:H28" si="1">C17+D17+E17+F17+G17</f>
        <v>208076</v>
      </c>
      <c r="I17" s="48"/>
      <c r="J17" s="20"/>
      <c r="K17" s="20"/>
    </row>
    <row r="18" spans="2:11" ht="22.5" thickTop="1" thickBot="1" x14ac:dyDescent="0.3">
      <c r="B18" s="5" t="s">
        <v>14</v>
      </c>
      <c r="C18" s="6">
        <v>102624</v>
      </c>
      <c r="D18" s="6">
        <v>15000</v>
      </c>
      <c r="E18" s="26"/>
      <c r="F18" s="26"/>
      <c r="G18" s="30"/>
      <c r="H18" s="25">
        <f t="shared" si="1"/>
        <v>117624</v>
      </c>
      <c r="I18" s="48"/>
      <c r="J18" s="20"/>
      <c r="K18" s="20"/>
    </row>
    <row r="19" spans="2:11" ht="22.5" thickTop="1" thickBot="1" x14ac:dyDescent="0.3">
      <c r="B19" s="5" t="s">
        <v>37</v>
      </c>
      <c r="C19" s="6">
        <v>5760</v>
      </c>
      <c r="D19" s="6">
        <v>5000</v>
      </c>
      <c r="E19" s="26">
        <v>0</v>
      </c>
      <c r="F19" s="26">
        <v>10000</v>
      </c>
      <c r="G19" s="30">
        <v>60000</v>
      </c>
      <c r="H19" s="25">
        <f t="shared" si="1"/>
        <v>80760</v>
      </c>
      <c r="I19" s="48"/>
      <c r="J19" s="20"/>
      <c r="K19" s="20"/>
    </row>
    <row r="20" spans="2:11" ht="22.5" thickTop="1" thickBot="1" x14ac:dyDescent="0.3">
      <c r="B20" s="21" t="s">
        <v>15</v>
      </c>
      <c r="C20" s="22">
        <v>79244</v>
      </c>
      <c r="D20" s="22">
        <v>5000</v>
      </c>
      <c r="E20" s="24">
        <v>0</v>
      </c>
      <c r="F20" s="24">
        <v>0</v>
      </c>
      <c r="G20" s="31">
        <v>130000</v>
      </c>
      <c r="H20" s="25">
        <f t="shared" si="1"/>
        <v>214244</v>
      </c>
      <c r="I20" s="48"/>
      <c r="J20" s="20"/>
      <c r="K20" s="20"/>
    </row>
    <row r="21" spans="2:11" ht="43.5" thickTop="1" thickBot="1" x14ac:dyDescent="0.3">
      <c r="B21" s="21" t="s">
        <v>29</v>
      </c>
      <c r="C21" s="22">
        <v>183015</v>
      </c>
      <c r="D21" s="22">
        <v>267087</v>
      </c>
      <c r="E21" s="22">
        <v>52000</v>
      </c>
      <c r="F21" s="24">
        <v>42960</v>
      </c>
      <c r="G21" s="32">
        <v>790551</v>
      </c>
      <c r="H21" s="25">
        <f t="shared" si="1"/>
        <v>1335613</v>
      </c>
      <c r="J21" s="20"/>
      <c r="K21" s="20"/>
    </row>
    <row r="22" spans="2:11" ht="22.5" thickTop="1" thickBot="1" x14ac:dyDescent="0.3">
      <c r="B22" s="21" t="s">
        <v>30</v>
      </c>
      <c r="C22" s="22">
        <v>8319</v>
      </c>
      <c r="D22" s="22">
        <v>1000</v>
      </c>
      <c r="E22" s="24">
        <v>0</v>
      </c>
      <c r="F22" s="24">
        <v>0</v>
      </c>
      <c r="G22" s="32">
        <v>0</v>
      </c>
      <c r="H22" s="25">
        <f t="shared" si="1"/>
        <v>9319</v>
      </c>
      <c r="J22" s="20"/>
    </row>
    <row r="23" spans="2:11" ht="43.5" thickTop="1" thickBot="1" x14ac:dyDescent="0.3">
      <c r="B23" s="21" t="s">
        <v>16</v>
      </c>
      <c r="C23" s="22">
        <v>75738</v>
      </c>
      <c r="D23" s="22">
        <v>25000</v>
      </c>
      <c r="E23" s="24">
        <v>0</v>
      </c>
      <c r="F23" s="24">
        <v>55000</v>
      </c>
      <c r="G23" s="32">
        <v>50000</v>
      </c>
      <c r="H23" s="25">
        <f t="shared" si="1"/>
        <v>205738</v>
      </c>
    </row>
    <row r="24" spans="2:11" ht="22.5" thickTop="1" thickBot="1" x14ac:dyDescent="0.3">
      <c r="B24" s="21" t="s">
        <v>17</v>
      </c>
      <c r="C24" s="23">
        <v>80316</v>
      </c>
      <c r="D24" s="22">
        <v>40000</v>
      </c>
      <c r="E24" s="24">
        <v>0</v>
      </c>
      <c r="F24" s="23">
        <v>0</v>
      </c>
      <c r="G24" s="33">
        <v>569574</v>
      </c>
      <c r="H24" s="25">
        <f t="shared" si="1"/>
        <v>689890</v>
      </c>
    </row>
    <row r="25" spans="2:11" ht="22.5" thickTop="1" thickBot="1" x14ac:dyDescent="0.3">
      <c r="B25" s="21" t="s">
        <v>35</v>
      </c>
      <c r="C25" s="23">
        <v>49341</v>
      </c>
      <c r="D25" s="22">
        <v>5000</v>
      </c>
      <c r="E25" s="24">
        <v>5000</v>
      </c>
      <c r="F25" s="23">
        <v>5000</v>
      </c>
      <c r="G25" s="33">
        <v>50000</v>
      </c>
      <c r="H25" s="25">
        <f t="shared" si="1"/>
        <v>114341</v>
      </c>
    </row>
    <row r="26" spans="2:11" ht="43.5" thickTop="1" thickBot="1" x14ac:dyDescent="0.3">
      <c r="B26" s="21" t="s">
        <v>36</v>
      </c>
      <c r="C26" s="23">
        <f>21796+873282</f>
        <v>895078</v>
      </c>
      <c r="D26" s="22">
        <v>85648</v>
      </c>
      <c r="E26" s="24">
        <v>62074</v>
      </c>
      <c r="F26" s="23">
        <v>0</v>
      </c>
      <c r="G26" s="33">
        <v>170000</v>
      </c>
      <c r="H26" s="25">
        <f t="shared" si="1"/>
        <v>1212800</v>
      </c>
      <c r="I26" s="18"/>
    </row>
    <row r="27" spans="2:11" ht="22.5" thickTop="1" thickBot="1" x14ac:dyDescent="0.3">
      <c r="B27" s="21" t="s">
        <v>18</v>
      </c>
      <c r="C27" s="23">
        <v>94030</v>
      </c>
      <c r="D27" s="22">
        <v>20000</v>
      </c>
      <c r="E27" s="24">
        <v>15000</v>
      </c>
      <c r="F27" s="23">
        <v>57000</v>
      </c>
      <c r="G27" s="33">
        <v>50000</v>
      </c>
      <c r="H27" s="25">
        <f t="shared" si="1"/>
        <v>236030</v>
      </c>
    </row>
    <row r="28" spans="2:11" ht="22.5" thickTop="1" thickBot="1" x14ac:dyDescent="0.3">
      <c r="B28" s="21" t="s">
        <v>19</v>
      </c>
      <c r="C28" s="23">
        <v>3401027</v>
      </c>
      <c r="D28" s="22">
        <v>258000</v>
      </c>
      <c r="E28" s="24">
        <v>67695</v>
      </c>
      <c r="F28" s="23">
        <v>50040</v>
      </c>
      <c r="G28" s="33">
        <v>345000</v>
      </c>
      <c r="H28" s="25">
        <f t="shared" si="1"/>
        <v>4121762</v>
      </c>
    </row>
    <row r="29" spans="2:11" ht="21" x14ac:dyDescent="0.25">
      <c r="B29" s="45" t="s">
        <v>7</v>
      </c>
      <c r="C29" s="39">
        <f t="shared" ref="C29:H29" si="2">SUM(C16:C28)</f>
        <v>5289706</v>
      </c>
      <c r="D29" s="39">
        <f t="shared" si="2"/>
        <v>800000</v>
      </c>
      <c r="E29" s="39">
        <f t="shared" si="2"/>
        <v>212769</v>
      </c>
      <c r="F29" s="39">
        <f t="shared" si="2"/>
        <v>250000</v>
      </c>
      <c r="G29" s="39">
        <f t="shared" si="2"/>
        <v>2230125</v>
      </c>
      <c r="H29" s="39">
        <f t="shared" si="2"/>
        <v>8782600</v>
      </c>
    </row>
    <row r="30" spans="2:11" ht="12" customHeight="1" x14ac:dyDescent="0.3">
      <c r="B30" s="41"/>
      <c r="C30" s="42"/>
      <c r="D30" s="42"/>
      <c r="E30" s="43"/>
      <c r="F30" s="43"/>
      <c r="G30" s="44"/>
      <c r="H30" s="43"/>
    </row>
    <row r="31" spans="2:11" x14ac:dyDescent="0.25">
      <c r="C31" s="20"/>
      <c r="D31" s="20"/>
      <c r="E31" s="38"/>
      <c r="F31" s="38"/>
      <c r="G31" s="40"/>
      <c r="H31" s="38"/>
    </row>
    <row r="32" spans="2:11" x14ac:dyDescent="0.25">
      <c r="G32" s="35"/>
      <c r="H32" s="20"/>
    </row>
    <row r="33" spans="7:8" x14ac:dyDescent="0.25">
      <c r="G33" s="35"/>
      <c r="H33" s="20"/>
    </row>
    <row r="34" spans="7:8" x14ac:dyDescent="0.25">
      <c r="G34" s="35"/>
      <c r="H34" s="20"/>
    </row>
  </sheetData>
  <mergeCells count="2">
    <mergeCell ref="B2:B3"/>
    <mergeCell ref="B14:B15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QB 03</vt:lpstr>
      <vt:lpstr>'QB 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Bahri I. Selimi</dc:creator>
  <cp:lastModifiedBy>Bahri I. Selimi</cp:lastModifiedBy>
  <cp:lastPrinted>2021-02-04T12:37:58Z</cp:lastPrinted>
  <dcterms:created xsi:type="dcterms:W3CDTF">2018-04-16T06:29:04Z</dcterms:created>
  <dcterms:modified xsi:type="dcterms:W3CDTF">2021-03-23T13:27:52Z</dcterms:modified>
</cp:coreProperties>
</file>